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Specializált gép- és járműgyártás\"/>
    </mc:Choice>
  </mc:AlternateContent>
  <xr:revisionPtr revIDLastSave="0" documentId="13_ncr:1_{E8A1C017-250E-4E92-B9CC-2A3E9B37E0D8}"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2" r:id="rId2"/>
    <sheet name="6.4.1" sheetId="5" r:id="rId3"/>
    <sheet name="6.4.2" sheetId="4" r:id="rId4"/>
    <sheet name="6.4.3" sheetId="3" r:id="rId5"/>
  </sheets>
  <definedNames>
    <definedName name="_xlnm._FilterDatabase" localSheetId="0" hidden="1">'6.2'!$A$1:$H$410</definedName>
    <definedName name="_xlnm._FilterDatabase" localSheetId="1" hidden="1">'6.3'!$A$2:$J$175</definedName>
    <definedName name="_xlnm._FilterDatabase" localSheetId="2" hidden="1">'6.4.1'!$A$1:$H$565</definedName>
    <definedName name="_xlnm._FilterDatabase" localSheetId="3" hidden="1">'6.4.2'!$A$1:$H$650</definedName>
    <definedName name="_xlnm._FilterDatabase" localSheetId="4" hidden="1">'6.4.3'!$A$1:$H$613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0" i="5" l="1"/>
  <c r="H36" i="5"/>
  <c r="H83" i="5"/>
  <c r="H132" i="5"/>
  <c r="H176" i="5"/>
  <c r="F226" i="5" s="1"/>
  <c r="H187" i="5"/>
  <c r="H194" i="5"/>
  <c r="H200" i="5"/>
  <c r="H206" i="5"/>
  <c r="H212" i="5"/>
  <c r="H224" i="5"/>
  <c r="H39" i="4" l="1"/>
  <c r="H46" i="4"/>
  <c r="H74" i="4"/>
  <c r="H107" i="4"/>
  <c r="H150" i="4"/>
  <c r="H161" i="4"/>
  <c r="H175" i="4"/>
  <c r="H190" i="4"/>
  <c r="H220" i="4"/>
  <c r="H242" i="4"/>
  <c r="H267" i="4"/>
  <c r="F335" i="4" s="1"/>
  <c r="H278" i="4"/>
  <c r="H297" i="4"/>
  <c r="H309" i="4"/>
  <c r="H315" i="4"/>
  <c r="H321" i="4"/>
  <c r="H333" i="4"/>
  <c r="H37" i="3"/>
  <c r="H43" i="3"/>
  <c r="H68" i="3"/>
  <c r="H107" i="3"/>
  <c r="H155" i="3"/>
  <c r="H166" i="3"/>
  <c r="H215" i="3"/>
  <c r="F310" i="3" s="1"/>
  <c r="H230" i="3"/>
  <c r="H258" i="3"/>
  <c r="H278" i="3"/>
  <c r="H284" i="3"/>
  <c r="H290" i="3"/>
  <c r="H302" i="3"/>
  <c r="H308" i="3"/>
  <c r="H5" i="2" l="1"/>
  <c r="J5" i="2"/>
  <c r="H9" i="2"/>
  <c r="J9" i="2"/>
  <c r="H13" i="2"/>
  <c r="J13" i="2"/>
  <c r="H18" i="2"/>
  <c r="J18" i="2"/>
  <c r="H22" i="2"/>
  <c r="J22" i="2"/>
  <c r="H27" i="2"/>
  <c r="J27" i="2"/>
  <c r="H42" i="2"/>
  <c r="J42" i="2"/>
  <c r="H49" i="2"/>
  <c r="J49" i="2"/>
  <c r="H55" i="2"/>
  <c r="J55" i="2"/>
  <c r="H66" i="2"/>
  <c r="J66" i="2"/>
  <c r="H71" i="2"/>
  <c r="J71" i="2"/>
  <c r="H83" i="2"/>
  <c r="J83" i="2"/>
  <c r="H97" i="2"/>
  <c r="J97" i="2"/>
  <c r="H108" i="2"/>
  <c r="J108" i="2"/>
  <c r="H116" i="2"/>
  <c r="J116" i="2"/>
  <c r="H129" i="2"/>
  <c r="J129" i="2"/>
  <c r="H137" i="2"/>
  <c r="J137" i="2"/>
  <c r="H147" i="2"/>
  <c r="G172" i="2" s="1"/>
  <c r="J147" i="2"/>
  <c r="H166" i="2"/>
  <c r="J166" i="2"/>
  <c r="H170" i="2"/>
  <c r="J170" i="2"/>
  <c r="I172" i="2"/>
  <c r="H37" i="1" l="1"/>
  <c r="H6" i="1"/>
  <c r="H13" i="1"/>
  <c r="H21" i="1"/>
  <c r="H27" i="1"/>
  <c r="H45" i="1"/>
  <c r="H53" i="1"/>
  <c r="H59" i="1"/>
  <c r="H64" i="1"/>
  <c r="H69" i="1"/>
  <c r="F71" i="1" l="1"/>
</calcChain>
</file>

<file path=xl/sharedStrings.xml><?xml version="1.0" encoding="utf-8"?>
<sst xmlns="http://schemas.openxmlformats.org/spreadsheetml/2006/main" count="1721" uniqueCount="543">
  <si>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</si>
  <si>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</si>
  <si>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</si>
  <si>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</si>
  <si>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</si>
  <si>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</si>
  <si>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</si>
  <si>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</si>
  <si>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</si>
  <si>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</si>
  <si>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</si>
  <si>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</si>
  <si>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</si>
  <si>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</si>
  <si>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</si>
  <si>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</si>
  <si>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</si>
  <si>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</si>
  <si>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</si>
  <si>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</si>
  <si>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</si>
  <si>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</si>
  <si>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</si>
  <si>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</si>
  <si>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</si>
  <si>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</si>
  <si>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</si>
  <si>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</si>
  <si>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</si>
  <si>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</si>
  <si>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</si>
  <si>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</si>
  <si>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</si>
  <si>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</si>
  <si>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</si>
  <si>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</si>
  <si>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</si>
  <si>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</si>
  <si>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</si>
  <si>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</si>
  <si>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</si>
  <si>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</si>
  <si>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</si>
  <si>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</si>
  <si>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</si>
  <si>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</si>
  <si>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</si>
  <si>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</si>
  <si>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</si>
  <si>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</si>
  <si>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</si>
  <si>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</si>
  <si>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</si>
  <si>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</si>
  <si>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</si>
  <si>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</si>
  <si>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</si>
  <si>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</si>
  <si>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</si>
  <si>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</si>
  <si>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</si>
  <si>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</si>
  <si>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</si>
  <si>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</si>
  <si>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</si>
  <si>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</si>
  <si>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</si>
  <si>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</si>
  <si>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</si>
  <si>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</si>
  <si>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</si>
  <si>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</si>
  <si>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</si>
  <si>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</si>
  <si>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</si>
  <si>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</si>
  <si>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</si>
  <si>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</si>
  <si>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</si>
  <si>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</si>
  <si>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</si>
  <si>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</si>
  <si>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</si>
  <si>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</si>
  <si>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</si>
  <si>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</si>
  <si>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</si>
  <si>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r>
      <t xml:space="preserve">Kapcsolódó tananyagegységek: 
</t>
    </r>
    <r>
      <rPr>
        <sz val="11"/>
        <color theme="1"/>
        <rFont val="Franklin Gothic Book"/>
        <family val="2"/>
        <charset val="238"/>
      </rPr>
      <t>"C"</t>
    </r>
  </si>
  <si>
    <r>
      <t xml:space="preserve">időkeret: </t>
    </r>
    <r>
      <rPr>
        <sz val="11"/>
        <color theme="1"/>
        <rFont val="Franklin Gothic Book"/>
        <family val="2"/>
        <charset val="238"/>
      </rPr>
      <t>8 óra</t>
    </r>
  </si>
  <si>
    <t>„Ne csak javíts – értsd is meg!” – Diagnosztikai és mérési gyakorlat a jármű hibáinak feltárására
A tanulók célzott állapotvizsgálatot és hibakeresést végeznek egy adott járművön vagy annak részrendszerein. A projekt során kapcsolási rajz alapján lokalizálnak elektromos hibát, mechanikai mérésekkel vizsgálják a motor vagy a futómű állapotát, majd digitális diagnosztikai eszközökkel hibakódokat olvasnak ki és értelmeznek. A projekt részét képezi a visszaellenőrzés és a működéspróba is. A tanulók komplexen alkalmazzák mérési és értelmezési kompetenciáikat, valamint precíz dokumentációt készítenek a teljes folyamatról.
A tanulók egy jármű indítási nehézségének, menetstabilitási hibájának vagy világítási problémájának kivizsgálását kapják feladatul. A feladat során kapcsolási rajz alapján azonosítják a hibalehetőséget az érintett áramkörben, mérőeszközökkel (pl. multiméter, oszcilloszkóp, kompressziómérő) célzott méréseket végeznek, diagnosztikai eszközzel hibakódokat olvasnak ki és értelmeznek, elvégzik a működéspróbát, és rögzítik az eredményeket.
A mérési eredményeket és a kiértékelést jegyzőkönyvben dokumentálják.
A projekt célja, hogy a tanuló képes legyen mérő- és diagnosztikai eszközöket szakszerűen használni, kapcsolási rajz alapján hibát keresni, mechanikai és elektronikus méréseket végezni, az állapotvizsgálatot szakszerűen dokumentálni, valamint elvégezni a visszaellenőrzést és a funkciópróbát.</t>
  </si>
  <si>
    <r>
      <t xml:space="preserve">Kapcsolódó tananyagegységek: 
</t>
    </r>
    <r>
      <rPr>
        <sz val="11"/>
        <color theme="1"/>
        <rFont val="Franklin Gothic Book"/>
        <family val="2"/>
        <charset val="238"/>
      </rPr>
      <t>"B"</t>
    </r>
  </si>
  <si>
    <r>
      <t xml:space="preserve">időkeret: </t>
    </r>
    <r>
      <rPr>
        <sz val="11"/>
        <color theme="1"/>
        <rFont val="Franklin Gothic Book"/>
        <family val="2"/>
        <charset val="238"/>
      </rPr>
      <t>4 óra</t>
    </r>
  </si>
  <si>
    <t>„Készülj fel, mielőtt hozzányúlsz!” – Járműelőkészítés szakszerűen, biztonságosan és szabályosan
A tanulók egy jármű szervizelésére vagy szerelésére történő előkészítését végzik el valós vagy szimulált műhelyi körülmények között. A projekt során megtervezik a karbantartási műveleteket, azonosítják a védelmet igénylő karosszériaelemeket, alkalmazzák az állagmegóvó eszközöket, és értelmezik a szükséges jogi és gyártói előírásokat – akár idegen nyelvű dokumentációk alapján is. A projekt során az adminisztratív, technikai és környezetvédelmi feladatok egyaránt hangsúlyosak.
A tanulók egy karbantartási feladatot (pl. futómű-ellenőrzés, olajcsere, fékellenőrzés) megelőzően elvégzik a jármű előkészítését, ellenőrzik a szükséges dokumentumokat (vizsgálati jegyzőkönyvek, gyártói utasítások, időszakos karbantartási listák), majd megtervezik a végrehajtandó tevékenységeket a TPM-szemlélet szerint. Kiválasztják és alkalmazzák az állagmegóvó eszközöket (pl. ülésvédő, kormányvédő, küszöbvédő), és szükség esetén idegen nyelvű szerelési vagy vizsgálati leírásból értelmezik a javítási folyamatot.
A projekt célja, hogy a tanuló képes legyen járműkarbantartási műveletek előkészítését megtervezni, időszakos karbantartási dokumentumokat értelmezni, állagmegóvó eszközöket kiválasztani és helyesen alkalmazni, gyártói vagy hatósági előírásokat – akár idegen nyelven is – értelmezni, valamint biztonságosan és szabályszerűen előkészíteni a járművet javításra.</t>
  </si>
  <si>
    <r>
      <t xml:space="preserve">Kapcsolódó tananyagegységek: 
</t>
    </r>
    <r>
      <rPr>
        <sz val="11"/>
        <color theme="1"/>
        <rFont val="Franklin Gothic Book"/>
        <family val="2"/>
        <charset val="238"/>
      </rPr>
      <t>"A"</t>
    </r>
  </si>
  <si>
    <t>A tanulók járműjavítási munkafolyamat előkészítése során a munkatér kialakítását, valamint a szerszám- és anyaghasználat előkészületeit végzik el. A tevékenységek során alkalmazzák a munkavédelmi, tűzvédelmi és környezetvédelmi szabályokat. Azonosítják a lehetséges veszélyforrásokat, védőeszközöket használnak, rendszerezik a szerszámokat, kezelik a veszélyes anyagokat, és dokumentálják a kockázatokat. A projekt célja a szabálykövető, fenntartható gondolkodásmód megerősítése, valamint a biztonságos munkakultúra megalapozása.
A tanulók egy szimulált szerelési feladatot készítenek elő (pl. fékbetétcsere vagy kipufogó-karbantartás). A szerelési folyamat előtt ellenőrzik a munkaterület megfelelőségét, kijelölik a veszélyzónákat, és biztosítják a szükséges védőeszközöket (ülésvédő, kormányvédő, szivárgás elleni alátét). Külön figyelmet fordítanak a veszélyes hulladékok (pl. olajszűrő, kenőanyag-maradvány) tárolására és dokumentálására. Az oktató célirányos kérdésekkel és a dokumentáció elemzésével értékeli a szabályok alkalmazását.
A projekt célja, hogy a tanuló képes legyen felismerni a munkavégzéssel járó kockázatokat és szabályozási kötelezettségeket, biztonságos, átlátható és rendezetten előkészített munkateret kialakítani, munkavédelmi, tűzvédelmi és környezetvédelmi szabályokat alkalmazni, a veszélyes anyagokat az előírásoknak megfelelően kezelni, valamint dokumentálni a munkaterület ellenőrzését és állapotát.</t>
  </si>
  <si>
    <t>Szakmairányok közös óraszáma:</t>
  </si>
  <si>
    <r>
      <t xml:space="preserve">A tananyagelemek és a deszkriptorok projektszemléletű kapcsolódása: 
</t>
    </r>
    <r>
      <rPr>
        <sz val="11"/>
        <rFont val="Franklin Gothic Book"/>
        <family val="2"/>
        <charset val="238"/>
      </rPr>
      <t>A projektfeladatok célja, hogy a tanulók elsajátítsák a javítási tevékenységek során keletkező hibás, elhasználódott vagy veszélyes alkatrészek és anyagok kezelésének, tárolásának, kármentesítésének és selejtezésének biztonságos, valamint a környezetvédelmi előírásoknak megfelelő módját. A projekt szemléletű oktatás során a tanulók megismerkednek a különböző veszélyes anyagok (pl. olaj, fékfolyadék, akkumulátor) típusaival és kockázataival, gyakorolják a szelektív gyűjtés és a szakszerű hulladékkezelés lépéseit, áttekintik a releváns környezetvédelmi jogszabályokat és szabványokat, valamint kialakítják a felelősségteljes hozzáállást a fenntartható járműjavítás irányába. Egy projekt részeként a tanulók dokumentálják a hulladékkezelési folyamatokat (pl. hulladékazonosítás, címkézés, átadás), munkájukat csoportban, előre meghatározott protokoll alapján végzik. A projektfeladatok célja, hogy a tanuló képes legyen betartani, illetve másokkal betartatni a veszélyes hulladékokra vonatkozó szabályokat, miközben fejlődik az együttműködésben, a felelősségvállalásban és a rendszerelvű gondolkodásban.</t>
    </r>
  </si>
  <si>
    <t>Alkatrészek tárolási módjai (ÚJ)</t>
  </si>
  <si>
    <t>Munkabiztonság a műhelyben (új)</t>
  </si>
  <si>
    <t>Betartja és betartatja az ismert környezetvédelmi és hulladékkezelési előírásokat.</t>
  </si>
  <si>
    <t>Felelősségteljesen, a fenntartható környezeti terhelést figyelembevéve kezeli a veszélyes hulladékokat.</t>
  </si>
  <si>
    <t>Ismeri a veszélyes anyagok kezelését.</t>
  </si>
  <si>
    <t>A kiszerelt, hibás vagy selejt alkatrészeket biztonsági és környezetvédelmi előírásoknak megfelelően szakszerűen tárol, kezel, kármentesít.</t>
  </si>
  <si>
    <t>"A" Munkavédelem, környezetvédelem, fenntarthatóság (1; 2; 3; 4; 5; 6; 20. sor)</t>
  </si>
  <si>
    <r>
      <t xml:space="preserve">A tananyagelemek és a deszkriptorok projektszemléletű kapcsolódása: 
</t>
    </r>
    <r>
      <rPr>
        <sz val="11"/>
        <rFont val="Franklin Gothic Book"/>
        <family val="2"/>
        <charset val="238"/>
      </rPr>
      <t>Egy lehetséges projekfeladat keretében a tanulók különféle járműegységek – futóművek, fékrendszerek, kormányberendezések és erőátviteli elemek – mechanikai és diagnosztikai vizsgálatát, hibakeresését és javítását végzik el. A projektek során a tanulók hibafelismerő képességeiket fejlesztik, gyakorolják a rendszeralapú vizsgálatokat (pl. differenciálművek, fékberendezések), megtanulják az elektronikus rendszertesztelések alapjait, és elsajátítják az önálló munkavégzés és javítási műveletek folyamatát. A munkafolyamatok kiemelten kezelik a biztonságtechnikai szempontokat, a pontosságot és a gazdaságos javítási megoldásokat. A tanuló felelősséget vállal az általa végzett munkáért, illetve a kisebb csoportokat koordinálva képes lesz irányítani az adott javítási folyamatokat. A fejlesztendő készségek közé tartozik a precíz szerelés, a dokumentálás és a csapatmunkában való részvétel.</t>
    </r>
  </si>
  <si>
    <t>Verseny fékszerkezetek és - gumiabroncsok</t>
  </si>
  <si>
    <t>Versenyfutóművek</t>
  </si>
  <si>
    <t>Versenymotor technika</t>
  </si>
  <si>
    <t>Versenymotor technika (Motorkerékpár- és versenymotor-szerelés szakmairányból)</t>
  </si>
  <si>
    <t>Futómű diagnosztikája</t>
  </si>
  <si>
    <t>Fékrendszerek diagnosztikája</t>
  </si>
  <si>
    <t>Motorkerékpár-diagnosztika</t>
  </si>
  <si>
    <t>Motorkerékpár diagnosztika (Motorkerékpár- és versenymotor-szerelés szakmairányból)</t>
  </si>
  <si>
    <t>Lengéscsillapítók diagnosztikája</t>
  </si>
  <si>
    <t>Fékberendezések diagnosztikája</t>
  </si>
  <si>
    <t>Gépjármű-diagnosztika (Szerviz- és és gyártás szakmairányokból)</t>
  </si>
  <si>
    <t>Gépjármű-diagnosztika</t>
  </si>
  <si>
    <t>Fékek, kerekek és gumiabroncsok</t>
  </si>
  <si>
    <t>Kormányzás</t>
  </si>
  <si>
    <t>Rugózás és kerékfelfüggesztés</t>
  </si>
  <si>
    <t>Erőátviteli berendezések</t>
  </si>
  <si>
    <t>Közlőművek, tengelyhajtás, differenciálmű</t>
  </si>
  <si>
    <t>Nyomatékváltó</t>
  </si>
  <si>
    <t>Tengelykapcsoló és primer hajtás</t>
  </si>
  <si>
    <t>Tengelykapcsoló</t>
  </si>
  <si>
    <t>Motorkerékpár-szerkezettan</t>
  </si>
  <si>
    <t>Gépjármű-szerkezettan</t>
  </si>
  <si>
    <t>Felelősséget vállal az általa javított, szerelt motorokért, illetve irányítja annak szerelését a gazdasági szempontok figyelembevételével</t>
  </si>
  <si>
    <t>Szem előtt tartja a biztonságért felelős felszereltségek nagyfokú odafigyeléssel történő javítását.</t>
  </si>
  <si>
    <t>Ismeri a járművekbe szerelt erőátviteli berendezések, futóművek, kormányberendezések, fékberendezések típusait, felépítését és működésének elvét, észreveszi a megfelelő működéstől való eltéréseket. Diagnosztizálja a hibát és megjavítja.</t>
  </si>
  <si>
    <t>Erőátviteli berendezéseket, futóművet, kormányberendezést, fékberendezéseket javít. Ellenőrzi mechanikai állapotát, értékeli, javítja, beállítja, vagy kicseréli az alkatrészeket. Az elektronikusan irányított rendszereknél rendszertesztet végez stb.</t>
  </si>
  <si>
    <t>"D" Javítási és beavatkozási tevékenységek (14; 18; 19. sor)</t>
  </si>
  <si>
    <r>
      <t xml:space="preserve">A tananyagelemek és a deszkriptorok projektszemléletű kapcsolódása: 
</t>
    </r>
    <r>
      <rPr>
        <sz val="11"/>
        <color theme="1"/>
        <rFont val="Franklin Gothic Book"/>
        <family val="2"/>
        <charset val="238"/>
      </rPr>
      <t>A projektfeladatok során a tanulók gépjárművek (vagy motorkerékpárok) belső égésű motorjainak komplex diagnosztikai és javítási feladatait látják el. A tevékenység a motor működésének vizsgálatára, a gyújtás- és tüzelőanyag-ellátó rendszer beállítására, valamint az egyes segédberendezések (pl. gyújtóberendezések, indítássegélyek) ellenőrzésére és szükség szerinti cseréjére fókuszál. A projektfeladatok célja, hogy a tanulók képesek legyenek felismerni a hibás működés jeleit, használják a megfelelő diagnosztikai eszközöket, értelmezzék a mért adatokat, és javítási javaslatokat tegyenek. A feladatok végrehajtása során fejlesztik a rendszerlátó gondolkodásukat, a precíz szerelési technikákat, valamint a dokumentálási és értékelési készségeiket. A tanulói felelősségvállalás a javított motorért, illetve az irányított javítási folyamatért nagy hangsúlyt kap. A projektekfeladatokben a biztonságos, szabálykövető munkavégzés és a gazdasági szempontok érvényesítése kiemelt szerephez jut.</t>
    </r>
  </si>
  <si>
    <t>Gyújtásvizsgálat</t>
  </si>
  <si>
    <t xml:space="preserve">Gépjármű-diagnosztika </t>
  </si>
  <si>
    <t>Motor- és egyéb irányító rendszerek</t>
  </si>
  <si>
    <t>Gyújtóberendezések</t>
  </si>
  <si>
    <t>Gyújtóberendezések, indítássegélyek</t>
  </si>
  <si>
    <t>Motorkerékpár-villamosság és
-elektronika</t>
  </si>
  <si>
    <t>Gépjármű-villamosság és -elektronika</t>
  </si>
  <si>
    <t>2T motorok szerkezete és működése</t>
  </si>
  <si>
    <t>Dízelmotorok szerkezete és működése</t>
  </si>
  <si>
    <t>4T motorok szerkezete és működése</t>
  </si>
  <si>
    <t>Benzinmotorok szerkezete és működése</t>
  </si>
  <si>
    <t>Felelősséget vállal az általa javított, szerelt motorokért, illetve irányítja annak szerelését a gazdasági szempontok figyelembevételével.</t>
  </si>
  <si>
    <t>Elkötelezett a biztonságos, szabálykövető munkavégzés mellett.</t>
  </si>
  <si>
    <t>Ismeri a járművekbe szerelt motorok típusait, felépítését és működésének elvét, észreveszi a megfelelő működéstől való eltéréseket. Ismeri a diagnosztikai eszközök segítségével behatárolható hibák forrásait. A hibákat kijavítja.</t>
  </si>
  <si>
    <t>Járműmotort javít (diagnosztizál és adott esetben tüzelőanyag-ellátó rendszert, gyújtást beállít), a motor és a kiegészítő berendezések mechanikai állapotát ellenőrzi, értékeli, javítja, beállítja vagy kicseréli.</t>
  </si>
  <si>
    <r>
      <t xml:space="preserve">A tananyagelemek és a deszkriptorok projektszemléletű kapcsolódása: 
</t>
    </r>
    <r>
      <rPr>
        <sz val="11"/>
        <color theme="1"/>
        <rFont val="Franklin Gothic Book"/>
        <family val="2"/>
        <charset val="238"/>
      </rPr>
      <t>A tanulók járműszerelések (pl. fékrendszer felújítása, futóműalkatrészek cseréje, elektronikus vezérlőegységek javítása) után visszaellenőrzési és működésvizsgálati feladatokat végeznek. Az adott rendszerrel kapcsolatos működési próbákat végeznek (pl. fékpróba), miközben mérési adatokat rögzítenek, és ezek alapján értékelik a szerelés hatékonyságát. A projektek során külön figyelmet kap a hibamentes működés ellenőrzése, a diagnosztikai eszközök használata, a mért értékek dokumentálása és a minőségirányítási szempontú elemzés. A tanulók gyakorolják a rendszeráttekintő gondolkodást, a precíz méréstechnikai kivitelezést és a mérési jegyzőkönyv készítését. A projektek célja, hogy a tanulók felismerjék a felelősségteljes visszaellenőrzés jelentőségét, és megtanulják a működési hibák szakszerű kiszűrését.</t>
    </r>
  </si>
  <si>
    <t>Motorkerékpár vizsgálati műveletek</t>
  </si>
  <si>
    <t>Gépkocsivizsgálati műveletek</t>
  </si>
  <si>
    <t>Motorkerékpár karbantartása</t>
  </si>
  <si>
    <t>Gépjármű-karbantartás</t>
  </si>
  <si>
    <t>Karbantartási ismeretek</t>
  </si>
  <si>
    <t>Műszaki alapismeretek</t>
  </si>
  <si>
    <t>Minőségbiztosítási alapismeretek</t>
  </si>
  <si>
    <t>Gépjárműgyártás (Szerviz- és és gyártás szakmairányokból)</t>
  </si>
  <si>
    <t>Gépjárműgyártás</t>
  </si>
  <si>
    <t>Irányítja a visszaellenőrzés, diagnosztika folyamatát. Adott esetben elvégzi a méréseket elemzéseket.</t>
  </si>
  <si>
    <t>Nagyfokú precizitással végzi a próba és műszeres ellenőrzést.</t>
  </si>
  <si>
    <t>Megfelelő szinten ismeri a jármű felépítését és hibátlan működését.</t>
  </si>
  <si>
    <t>Járműveken szerelést követően visszaellenőrzést, működés- és funkcióvizsgálatot végez.</t>
  </si>
  <si>
    <t>"C" Műszaki vizsgálat, mérés, diagnosztika (11; 12; 13; 17. sor)</t>
  </si>
  <si>
    <r>
      <t xml:space="preserve">A tananyagelemek és a deszkriptorok projektszemléletű kapcsolódása: 
</t>
    </r>
    <r>
      <rPr>
        <sz val="11"/>
        <rFont val="Franklin Gothic Book"/>
        <family val="2"/>
        <charset val="238"/>
      </rPr>
      <t>A tanulók járművek aktív vagy passzív biztonsági rendszerén végeznek hibakereséseket, alkatrészcseréket és javításokst, a gyári előírásoknak megfelelően. A tanulók a projektszemléletű oktatás során elméleti és gyakorlati tudásuk birtokában, azonosítják a hibás működésű egységeket (pl. blokkolásgátló rendszer, légzsákvezérlő modul, szenzorok), elvégzik a diagnosztikai méréseket, majd a szükséges javításokat. A projektek kiemelt figyelmet fordítanak a pirotechnikai egységek kezelésére (pl. légzsák, övfeszítő), azok szabályszerű cseréjére, tárolására és dokumentálására. A tanulók a munkavédelmi, biztonságtechnikai előírások maradéktalan betartása mellett hajtják végre a javításokat, majd önellenőrzéssel és diagnosztikai újrakiolvasással validálják a működést. A projektek célja a rendszerlogikában való gondolkodás fejlesztése, a biztonságtudatos munkavégzés megerősítése, és a precíz gyári előírások szerinti beavatkozás gyakorlása.</t>
    </r>
  </si>
  <si>
    <t>Vezetőtámogató rendszerek</t>
  </si>
  <si>
    <t>Gépjármű-informatikai rendszerek (Szerviz- és és gyártás szakmairányokból)</t>
  </si>
  <si>
    <t>Gépjármű-informatikai rendszerek</t>
  </si>
  <si>
    <t>Fényvetők diagnosztikája</t>
  </si>
  <si>
    <t xml:space="preserve"> Betartja és betartatja a javításokra vonatkozó szabályokat, előírásokat.</t>
  </si>
  <si>
    <t xml:space="preserve"> Nagyfokú odafigyeléssel és a biztonságot szem előtt tartva végzi munkáját a rendszereken ás az ahhoz tartozó alkatrészeken.</t>
  </si>
  <si>
    <t xml:space="preserve"> Ismeri az aktív és passzív biztonsági rendszerek felépítését, működését, azok javításának módjait. Ismeri a pirotechnikai alkatrészek veszélyeit, és azok megfelelő kezelését.</t>
  </si>
  <si>
    <t xml:space="preserve"> Aktív és passzív biztonsági rendszereken hibakeresést, javítást végez. Az alkatrészeket a gyártói előírások szerint kezel, cserél, tárol.</t>
  </si>
  <si>
    <t>"E" Elektronikai rendszerek és aktív biztonsági rendszerek kezelése (15; 16. sor)</t>
  </si>
  <si>
    <r>
      <t xml:space="preserve">A tananyagelemek és a deszkriptorok projektszemléletű kapcsolódása: 
</t>
    </r>
    <r>
      <rPr>
        <sz val="11"/>
        <color theme="1"/>
        <rFont val="Franklin Gothic Book"/>
        <family val="2"/>
        <charset val="238"/>
      </rPr>
      <t>A tanulók hibás vagy elavult vezérlőegységeket cserélnek ki, majd azokat diagnosztikai eszközökkel illesztik, kódolják és szoftveresen ellenőrzik. A projektfeladatok során a tanulók ESD-védelem alkalmazásával eltávolítják a régi vezérlőegységeket, előkészítik a csatlakozókat, majd beépítik az új modulokat. Ezt követően diagnosztikai interfészen keresztül kódolják a modulokat, elvégzik az illesztéseket és ellenőrzik a működési paramétereket. A projektek során fontos szerepet kap az adatvédelem, a gyári protokollok betartása, valamint az elektromos hulladékok szabályszerű kezelése is. A projektek fejlesztik az informatikai és villamos rendszerek iránti biztonságtudatos hozzáállást, a felelős munkavégzést és a modern diagnosztikai eszközhasználatot.</t>
    </r>
  </si>
  <si>
    <t>CAN-busz rendszerek diagnosztikája</t>
  </si>
  <si>
    <r>
      <t xml:space="preserve">Irányított rendszerek diagnosztikája </t>
    </r>
    <r>
      <rPr>
        <sz val="11"/>
        <color theme="1"/>
        <rFont val="Franklin Gothic Book"/>
        <family val="2"/>
        <charset val="238"/>
      </rPr>
      <t>(Szerviz- és és gyártás szakmairányokból)</t>
    </r>
  </si>
  <si>
    <t>Irányított rendszerek diagnosztikája</t>
  </si>
  <si>
    <t>Motorkerékpárok villamos hálózata</t>
  </si>
  <si>
    <t>A gépjármű villamos hálózata</t>
  </si>
  <si>
    <t>Felelősséget vállal az elvégzett munkáért, az előírásokat, utasításokat maradéktalanul betartja, betartatja.</t>
  </si>
  <si>
    <t>Nagyfokú odafigyeléssel végzi munkáját, a biztonságot szem előtt tartva, az elektromos hulladékot körültekintően kezel.</t>
  </si>
  <si>
    <t>Ismeri az elektronikusan irányított rendszerek felépítését, működését és munkavédelmi szabályait.</t>
  </si>
  <si>
    <t>Elektronikus komponenseket, vezérlőegységeket az ESD védelem szabályainak figyelembevételével kezel, cserél, beépít, csatlakoztat. Diagnosztikai eszközökkel illeszt, kódol, szoftvereket ellenőriz.</t>
  </si>
  <si>
    <r>
      <t xml:space="preserve">A tananyagelemek és a deszkriptorok projektszemléletű kapcsolódása: 
</t>
    </r>
    <r>
      <rPr>
        <sz val="11"/>
        <color theme="1"/>
        <rFont val="Franklin Gothic Book"/>
        <family val="2"/>
        <charset val="238"/>
      </rPr>
      <t>A tanulók előzetes diagnosztika során feltárt hibák javítását végzik el egy konkrét járművön vagy annak szerkezeti egységén. Az előzmények ismeretében kiválasztják a megfelelő javítási módszereket, azonosítják a szükséges szerszámokat és alkatrészeket, majd végrehajtják a hibás elemek cseréjét vagy beállítását. A tevékenységeket dokumentálják, és a javítások után ellenőrző méréseket végeznek az elvégzett munka minőségének igazolására. A projektek célja a gyakorlati szerelési készségek fejlesztése, az önálló hibajavítás gyakorlása, valamint a munkaminőség iránti elköteleződés kialakítása. A tanulók megtanulják, hogyan lehet gyorsan, ugyanakkor precízen elvégezni egy javítást, és miként tudják a saját munkájukat értékelni.</t>
    </r>
  </si>
  <si>
    <t>Képes a hibák önálló elhárítására, az önellenőrzésre.</t>
  </si>
  <si>
    <t>Törekszik a lehető leggyorsabb, legjobb minőségű munkavégzésre.</t>
  </si>
  <si>
    <t>Megfelelő szinten ismeri a jármű felépítését és működését. Ez alapján javítani tudja az azonosított hibákat.</t>
  </si>
  <si>
    <t>Hibakeresést követően a megállapított hibát/hibákat a járművön megjavítja.</t>
  </si>
  <si>
    <r>
      <t xml:space="preserve">A tananyagelemek és a deszkriptorok projektszemléletű kapcsolódása: 
</t>
    </r>
    <r>
      <rPr>
        <sz val="11"/>
        <color theme="1"/>
        <rFont val="Franklin Gothic Book"/>
        <family val="2"/>
        <charset val="238"/>
      </rPr>
      <t>A tanulók járművek elektromos rendszerében fennálló hibákat vizsgálnak kapcsolási rajzok és adatbázisok segítségével. Először értelmezik a rendelkezésre álló kapcsolási rajzokat, lokalizálják az adott rendszer releváns elemeit (pl. biztosíték, relé, vezérlőegység, szenzor), majd célzott mérésekkel feltérképezik az áramköröket. A vizsgálatok eredményeit összevetik a gyári specifikációkkal, meghatározzák a hiba helyét, és a dokumentációban rögzítik a mérési folyamatokat, eszközöket és a javasolt javításokat. A projektek fejlesztik a logikus hibakeresési gondolkodást, a diagnosztikai források értő használatát, valamint az önálló és felelős műszaki döntéshozatalt.</t>
    </r>
  </si>
  <si>
    <t>Világító- és jelzőberendezések</t>
  </si>
  <si>
    <t>Indítómotorok és indítószerkezetek</t>
  </si>
  <si>
    <t>Indítómotorok</t>
  </si>
  <si>
    <t>Váltakozó áramú generátorok</t>
  </si>
  <si>
    <t>Motorkerékpár-indítóakkumulátorok</t>
  </si>
  <si>
    <t>Gépjármű-indítóakkumulátorok</t>
  </si>
  <si>
    <r>
      <t xml:space="preserve">Gyújtásvizsgálat </t>
    </r>
    <r>
      <rPr>
        <sz val="11"/>
        <color theme="1"/>
        <rFont val="Franklin Gothic Book"/>
        <family val="2"/>
        <charset val="238"/>
      </rPr>
      <t>(Szerviz- és és gyártás szakmairányokból)</t>
    </r>
  </si>
  <si>
    <t>Töltésrendszerek és indítórendszer diagnosztikája</t>
  </si>
  <si>
    <t>Áramellátó és indítórendszer diagnosztikája</t>
  </si>
  <si>
    <t>Önállóan eldönti a hibakeresési folyamat lépéseit és kiválasztja a felhasználni kívánt eszközöket. Irányítja, illetve elvégzi a méréseket, elemzéseket.</t>
  </si>
  <si>
    <t>Tudatosan mélyíti ismereteit a diagnosztikai eszközök és források tekintetében. Törekszik minél több eszköz kezelésének megismerésére.</t>
  </si>
  <si>
    <t>Ismeri és használja a hibakereséshez szükséges diagnosztikai eszközöket és forrásokat (kapcsolási rajzok, adatbázisok).</t>
  </si>
  <si>
    <t>Kapcsolási rajz alapján a járművek vezetékhálózatán méréseket, hibakeresést végez, értékel.</t>
  </si>
  <si>
    <r>
      <t xml:space="preserve">A tananyagelemek és a deszkriptorok projektszemléletű kapcsolódása: 
</t>
    </r>
    <r>
      <rPr>
        <sz val="11"/>
        <rFont val="Franklin Gothic Book"/>
        <family val="2"/>
        <charset val="238"/>
      </rPr>
      <t>A</t>
    </r>
    <r>
      <rPr>
        <b/>
        <sz val="11"/>
        <rFont val="Franklin Gothic Book"/>
        <family val="2"/>
        <charset val="238"/>
      </rPr>
      <t xml:space="preserve"> </t>
    </r>
    <r>
      <rPr>
        <sz val="11"/>
        <rFont val="Franklin Gothic Book"/>
        <family val="2"/>
        <charset val="238"/>
      </rPr>
      <t>tanulók egy valós vagy szimulált járműhibát azonosítanak mérő- és diagnosztikai eszközök alkalmazásával. A projekt szemléletű oktatás során kiválasztanak egy konkrét tünetet (pl. hibás indítás, világítási hiba, menetstabilizáló rendszer hibája), majd célzott vizsgálatsorozatot végeznek el különböző diagnosztikai eszközökkel (hibakód-olvasó, oszcilloszkóp, multiméter stb.). A mérési eredményeket rögzítik, értelmezik, és javítási javaslatot készítenek. A projektek hangsúlyt fektetnek a szakszerű eszközhasználatra, az utasítások pontos követésére és a hatékony hibaelhárítási stratégia kialakítására. A tanulók fejlődnek a problémamegoldásban, a technológiai ismeretek alkalmazásában és a diagnosztikai folyamat dokumentálásában.</t>
    </r>
  </si>
  <si>
    <r>
      <t xml:space="preserve">Lengéscsillapítók diagnosztikája </t>
    </r>
    <r>
      <rPr>
        <sz val="11"/>
        <color theme="1"/>
        <rFont val="Franklin Gothic Book"/>
        <family val="2"/>
        <charset val="238"/>
      </rPr>
      <t>(Szerviz és gyártás szakmairányból)</t>
    </r>
  </si>
  <si>
    <t xml:space="preserve">Fékrendszerek diagnosztikája </t>
  </si>
  <si>
    <r>
      <t>Gyújtásvizsgálat</t>
    </r>
    <r>
      <rPr>
        <sz val="11"/>
        <color theme="1"/>
        <rFont val="Franklin Gothic Book"/>
        <family val="2"/>
        <charset val="238"/>
      </rPr>
      <t xml:space="preserve"> (Szerviz- és és gyártás szakmairányokból)</t>
    </r>
  </si>
  <si>
    <t>Belsőégésű motorok diagnosztikája</t>
  </si>
  <si>
    <t>A diagnosztikai eszközök használati utasításait betartja, betartatja.</t>
  </si>
  <si>
    <t>Szem előtt tartja a hatékony diagnosztikai munkavégzést.</t>
  </si>
  <si>
    <t>Részletesen ismeri a diagnosztikai eszközöket, funkcióit, azok használatát.</t>
  </si>
  <si>
    <t>Mérő- és diagnosztikai eszközzel a járművön hibakeresést végez.</t>
  </si>
  <si>
    <r>
      <t xml:space="preserve">A tananyagelemek és a deszkriptorok projektszemléletű kapcsolódása: 
</t>
    </r>
    <r>
      <rPr>
        <sz val="11"/>
        <color theme="1"/>
        <rFont val="Franklin Gothic Book"/>
        <family val="2"/>
        <charset val="238"/>
      </rPr>
      <t>A tanulók egy korábban diagnosztizált hibajelenséghez kapcsolódó mechanikus méréseket végeznek el javítási utasítás vagy jegyzőkönyv alapján. A projektek során a tanulók meghatározzák a szükséges méréseket (pl. kompresszió, depresszió, nyomás, szivárgás), előkészítik a megfelelő mérőeszközöket, majd a gépjárművön vagy annak szimulált egységén elvégzik a méréseket. Az eredményeket szabványos jegyzőkönyvben rögzítik, és összevetik a gyári értékekkel. A projektek célja a precíz adatgyűjtés, a diagnosztikai gondolkodás fejlesztése, valamint a szabálykövető, önálló mérési gyakorlat megerősítése. A tanulók megtapasztalják, hogyan támogatja a pontos mérés a hibafeltárást és a megalapozott javítási döntéseket.</t>
    </r>
  </si>
  <si>
    <t>Önállóan vagy külső közreműködő mellett elvégzi a mechanikus méréseket és elkészíti a mérési jegyzőkönyvet.</t>
  </si>
  <si>
    <t>Motivált a mechanikus mérések minél precízebb elvégzésére.</t>
  </si>
  <si>
    <t>Ismeri a mechanikus mérési módokat, eszközöket (nyomás, depresszió, kompresszió, szivárgás stb).</t>
  </si>
  <si>
    <t>Javítási utasítás és/vagy jegyzőkönyv alapján mechanikus méréseket végez a járművön.</t>
  </si>
  <si>
    <r>
      <t xml:space="preserve">A tananyagelemek és a deszkriptorok projektszemléletű kapcsolódása: 
</t>
    </r>
    <r>
      <rPr>
        <sz val="11"/>
        <color theme="1"/>
        <rFont val="Franklin Gothic Book"/>
        <family val="2"/>
        <charset val="238"/>
      </rPr>
      <t>A tanulók konkrét járműhibák javítását modellezik gyártói és törvényi előírások szerint, idegen nyelvű dokumentáció felhasználásával. A tanulók kiválasztanak egy javítandó rendszert vagy szerkezeti egységet (pl. tengelykapcsoló, rugózás, kormánymű), és egy gyártói műszaki leírás (esetleg angol vagy német nyelvű) alapján végrehajtják a szükséges beavatkozást. A projektfeladat során figyelmet fordítanak az idegen nyelvű műszaki nyelvezet értelmezésére, a biztonsági szempontokra és a hibák dokumentálására is. A feladatok végén javítási jegyzőkönyvet készítenek, amelyben rögzítik a munkafolyamatokat, a használt dokumentumokat és az elvégzett műveleteket. A projektfeladat fejleszti a szabálykövetést, a precíz munkavégzést, az idegen nyelvű szakszövegek értelmezésének képességét, valamint a felelősségteljes műszaki gondolkodást.</t>
    </r>
  </si>
  <si>
    <t>Felelős az utasításokat, előírásokat betartani, betartatni.</t>
  </si>
  <si>
    <t>Nagyfokú odafigyeléssel végzi munkáját, a biztonságot szem előtt tartva.</t>
  </si>
  <si>
    <t>Alaposan ismeri a járművekre vonatkozó gyártói utasításokat, előírásokat, a törvényi előírásokat.</t>
  </si>
  <si>
    <t>Javítási tevékenységet végez a javítási és/vagy gyártói utasítások, illetve a törvényi előírásoknak megfelelően, adott esetben idegen nyelvű dokumentációkat használ.</t>
  </si>
  <si>
    <t>"B" Előkészítő és megelőző tevékenységek (7; 8; 9; 10. sor)</t>
  </si>
  <si>
    <r>
      <t xml:space="preserve">A tananyagelemek és a deszkriptorok projektszemléletű kapcsolódása: 
</t>
    </r>
    <r>
      <rPr>
        <sz val="11"/>
        <color theme="1"/>
        <rFont val="Franklin Gothic Book"/>
        <family val="2"/>
        <charset val="238"/>
      </rPr>
      <t>A tanulók alternatív hajtású járművek (pl. hibrid vagy elektromos autó) összeszerelési vagy javítási munkafolyamatait modellezik, különös figyelemmel a biztonsági és jogszabályi előírásokra. A tanulók adott gyártói útmutatók alapján megtervezik és előkészítik a beavatkozást: azonosítják az érintésvédelmi és tűzvédelmi kockázatokat, kiválasztják a szükséges védőeszközöket, és biztonsági jegyzőkönyveket készítenek a munkafolyamatok előtt. A gyakorlatban elvégzett műveletek során szigorúan követik az előírt sorrendet, és a tevékenység végén értékelik a szabálybetartás mértékét. A projektfeladat célja a szabálytudatosság fejlesztése, az alternatív hajtású rendszerek iránti biztonságos hozzáállás kialakítása, valamint a szabálykövető gondolkodás erősítése.</t>
    </r>
  </si>
  <si>
    <t>Elektromos hajtású járművek</t>
  </si>
  <si>
    <t>Hibrid járművek villamos rendszerei</t>
  </si>
  <si>
    <t>Hibrid hajtású járművek</t>
  </si>
  <si>
    <t>Alternatív gépjárműhajtások (Szerviz- és és gyártás szakmairányokból)</t>
  </si>
  <si>
    <t xml:space="preserve">Alternatív gépjárműhajtások </t>
  </si>
  <si>
    <t>Az alternatív hajtású járművek szerelésére vonatkozó szigorú szabályokat, előírásokat betartja, betartatja. Felelős az eltéréseket jelenteni.</t>
  </si>
  <si>
    <t>Szem előtt tartja az alternatív hajtású járművekre vonatkozó szabályokat és belátja azok betartásának fontosságát.</t>
  </si>
  <si>
    <t>Ismeri az alternatív hajtású járművek felépítését, szerkezeti elemeit és működésüket. Részletesen ismeri a biztonsági előírásokat.</t>
  </si>
  <si>
    <t>Az alternatív hajtású járművekre vonatkozó szabályok alapján összeszerelési tevékenységet végez.</t>
  </si>
  <si>
    <r>
      <t xml:space="preserve">A tananyagelemek és a deszkriptorok projektszemléletű kapcsolódása: 
</t>
    </r>
    <r>
      <rPr>
        <sz val="11"/>
        <color theme="1"/>
        <rFont val="Franklin Gothic Book"/>
        <family val="2"/>
        <charset val="238"/>
      </rPr>
      <t>A tanulók szervizmunkákat modelleznek, amelyek során járművek fődarabjának szerelését végzik el, ügyelve a járművek állapotának megóvására. A tanulók kiválasztanak egy javítási szituációt (pl. ülés kiszerelés, kormányoszlop bontása, ajtózár beépítés), majd a gyártói előírások és az ügyfélelvárások alapján védőeszközöket (pl. kormányvédő, ülésfólia, küszöbvédő) alkalmaznak. A projekt célja annak tudatosítása, hogy a jármű szerkezeti épségének és esztétikai állapotának megóvása alapvető része a szakmai munkának és az ügyfélmegelégedettség biztosításának. A tanulók a munka befejeztével értékelik a használt eszközök állapotát, pótolják a hiányzó védőelemeket, és karbantartási javaslatot fogalmaznak meg. A tevékenység fejleszti a precizitást, a felelősségvállalást és az ügyfélközpontú szemléletet.</t>
    </r>
  </si>
  <si>
    <t>Gyártási ismeretek</t>
  </si>
  <si>
    <t xml:space="preserve">
Gépjárműgyártás (Szerviz- és és gyártás szakmairányokból)
</t>
  </si>
  <si>
    <t>Felelősséget vállal a jármű állagmegóvásához szükséges eszközök szakszerű használatáért. A hibás védőeszközt pótolja, pótoltatja.</t>
  </si>
  <si>
    <t>Elkötelezett az ügyfélszempontokat figyelembevevő védőeszközök használatáért.</t>
  </si>
  <si>
    <t>Ismeri a jármű állagát megóvó eszközöket és azok szakszerű használatát.</t>
  </si>
  <si>
    <t>Alkatrészek, komplett jármű szerelése alatt állagmegóvó eszközöket (karosszéria, küszöb, ülés, kormányvédő stb.) használ.</t>
  </si>
  <si>
    <r>
      <t xml:space="preserve">A tananyagelemek és a deszkriptorok projektszemléletű kapcsolódása: 
</t>
    </r>
    <r>
      <rPr>
        <sz val="11"/>
        <color theme="1"/>
        <rFont val="Franklin Gothic Book"/>
        <family val="2"/>
        <charset val="238"/>
      </rPr>
      <t>A tanulók a műhelyben használt berendezésekhez időszakos karbantartási tervet készítenek, majd a terv egy részét gyakorlatban is megvalósítják. A projektfeladat első szakaszában a tanulók felmérik a kiválasztott gép jellemzőit, azonosítják a kopásnak kitett részegységeket (pl. csapágyak, tengelykapcsolók, oldható kötések), majd összeállítanak egy ütemezett karbantartási tervet a TPM elvei szerint. A kivitelezési fázis során elvégzik a szükséges vizsgálatokat, cseréket, kenéseket és rögzítéseket, miközben dokumentálják a tevékenységeket és értékelik a berendezés állapotát.
A projektfeladat célja a kopások és anyagfáradás következményeinek felismerése, a fenntarthatóság szem előtt tartása, valamint a gazdaságos és biztonságos üzemeltetés elősegítése. A tevékenységek önálló munkavégzést és műszaki gondolkodást fejlesztenek.</t>
    </r>
  </si>
  <si>
    <t>Egyéb fémek és ötvözeteik</t>
  </si>
  <si>
    <t>Korrózió elleni védelem</t>
  </si>
  <si>
    <t>Forgácsolás</t>
  </si>
  <si>
    <t>Fémek képlékeny alakítása</t>
  </si>
  <si>
    <t>Technológia</t>
  </si>
  <si>
    <t>Kényszerhajtások</t>
  </si>
  <si>
    <t>Fékek</t>
  </si>
  <si>
    <t>Tengelykapcsolók</t>
  </si>
  <si>
    <t>Tengelyek és csapágyazásuk</t>
  </si>
  <si>
    <t>Ék- és reteszkötések</t>
  </si>
  <si>
    <t>Nem oldható kötések</t>
  </si>
  <si>
    <t>Oldható kötések</t>
  </si>
  <si>
    <t>Mechanika – gépelemek</t>
  </si>
  <si>
    <t>Egyszerűbb, begyakorolt karbantartási feladatokat önállóan végrehajt. Új megoldásokat kezdeményez a hatékonyabb és gazdaságosabb munkavégzésért.</t>
  </si>
  <si>
    <t>Szem előtt tartja az elhasználódásból bekövetkező kopások minőségi következményeit a fenntarthatóság figyelembevételével.</t>
  </si>
  <si>
    <t>Birtokában van az időszakos karbantartási folyamatokkal kapcsolatos ismereteknek (TPM).  Ismeri a szerszámok anyagfáradásos elhasználódását.</t>
  </si>
  <si>
    <t>Munkahelyen állandó és/vagy időszakos karbantartást végez.</t>
  </si>
  <si>
    <r>
      <t xml:space="preserve">A tananyagelemek és a deszkriptorok projektszemléletű kapcsolódása: 
</t>
    </r>
    <r>
      <rPr>
        <sz val="11"/>
        <color theme="1"/>
        <rFont val="Franklin Gothic Book"/>
        <family val="2"/>
        <charset val="238"/>
      </rPr>
      <t>A tanulók gyakorlati műhelyprojektfeladatok során szimulálnak tipikus gépjárműjavító munkafolyamatokat, amelyek szerves részét képezik a munkabiztonsági, tűzvédelmi és környezetvédelmi szabályok betartásának. A projektfeladatok során a tanulók azonosítják a munkafolyamat veszélyforrásait, kiválasztják és helyesen használják a szükséges egyéni védőeszközöket, kihelyezik a figyelmeztető jelöléseket, és elvégzik az adott javítási feladatot a szabályok teljes betartása mellett. Ezt követően jegyzőkönyvet készítenek a használt védelmi intézkedésekről, és értékelik a kockázatcsökkentő lépéseket.
A projektfeladatok fejlesztik a szabálytudatot, a biztonságtudatos gondolkodást, valamint a felelősségvállalást és a csoportos együttműködést.</t>
    </r>
  </si>
  <si>
    <t>Segédanyagok a járműiparban (ÚJ)</t>
  </si>
  <si>
    <t>Célszerszámok a járműiparban (ÚJ)</t>
  </si>
  <si>
    <t>Szerelési ismeretek (új)</t>
  </si>
  <si>
    <t>Felelős a munkája során a szerszámok eszközök karbantartásáért, rendeltetésszerű használatért, kezelésért, a munkavédelmi előírásokat betartja, és betartatja.</t>
  </si>
  <si>
    <t>Törekszik a szerszámok, eszközök, segédanyagok szakszerű használatára. Környezetre veszélyes anyagokat, a fenntarthatóság szempontjából kiemelten kezeli, tárolja és ártalmatlanítja.</t>
  </si>
  <si>
    <t>Ismeri az alap- és célszerszámokat, segédanyagokat (kenő, olajzó anyagok) elektromos csavarozókat, nyomatékkulcsokat, emelőgépeket, darukat.</t>
  </si>
  <si>
    <t>Szerelési tevékenységhez szükséges eszközöket, szerszámokat, emelőgépeket, védőeszközöket és segédanyagokat szakszerűen használ, megbízás alapján beszerez.</t>
  </si>
  <si>
    <r>
      <t xml:space="preserve">A tananyagelemek és a deszkriptorok projektszemléletű kapcsolódása: 
</t>
    </r>
    <r>
      <rPr>
        <sz val="11"/>
        <color theme="1"/>
        <rFont val="Franklin Gothic Book"/>
        <family val="2"/>
        <charset val="238"/>
      </rPr>
      <t>A tanulók gyakorlati műhelyprojektfeladatok során szimulálnak tipikus gépjárműjavító munkafolyamatokat, amelynek szerves része a munkabiztonsági, tűzvédelmi és környezetvédelmi szabályok betartása. A projektfeladatok során a tanulók azonosítják a munkafolyamat veszélyforrásait, kiválasztják és helyesen használják a szükséges egyéni védőeszközöket, kihelyezik a figyelmeztető jelöléseket, és elvégzik az adott javítási feladatot a szabályok teljes betartása mellett. Ezt követően jegyzőkönyvet készítenek a használt védelmi intézkedésekről, és értékelik a kockázatcsökkentő lépéseket.
A projektfeladatok fejlesztik a szabálytudatot, a biztonságtudatos gondolkodást, valamint a felelősségvállalást és a csoportos együttműködést.</t>
    </r>
  </si>
  <si>
    <t>Munkafolyamatok veszélyei (ÚJ)</t>
  </si>
  <si>
    <t>A védelmi szabályokban található előírásokat, szabályokat betartja, betartatja.</t>
  </si>
  <si>
    <t>Törekszik munkája során a védelmi szabályoknak megfelelően dolgozni.</t>
  </si>
  <si>
    <t>Ismeri a munka-, baleset-, tűz- és környezetvédelmi szabályokat és a szükséges eszközöket.</t>
  </si>
  <si>
    <t>Szerelésre vonatkozó munka-, baleset-, tűz és környezetvédelmi szabályokat és eszközöket használ.</t>
  </si>
  <si>
    <r>
      <t xml:space="preserve">A tananyagelemek és a deszkriptorok projektszemléletű kapcsolódása: 
</t>
    </r>
    <r>
      <rPr>
        <sz val="11"/>
        <rFont val="Franklin Gothic Book"/>
        <family val="2"/>
        <charset val="238"/>
      </rPr>
      <t>Egy projekt részeként a tanulók szituációs gyakorlatok során azt modellezik, hogy hivatalos engedélyezéseket vagy járműátalakítási folyamatokat kell előkészíteniük. A projektfeladatok során utánajárnak, mely hatóságok, gyártók vagy tanúsító szervezetek illetékesek az adott eljárásban (pl. nagyfeszültségű rendszer átalakítása, egyedi akkumulátortípus beépítése). Kommunikációs vázlatot vagy sablonlevelet készítenek egy hivatalos megkereséshez, és dokumentálják a folyamat lépéseit.
A cél, hogy a tanulók tudják, hogyan kell professzionálisan, hatékonyan és szabályosan kapcsolatot tartani külső szervezetekkel, és megértsék az együttműködés jogi-szakmai kereteit.</t>
    </r>
  </si>
  <si>
    <t>Gépjármű-adatbázisok</t>
  </si>
  <si>
    <t>Gépjármű-karbantartás (Szerviz- és és gyártás szakmairányokból)</t>
  </si>
  <si>
    <t>Felelős a felmerült kérdések esetén azonnal megoldást és intézkedést hozni.</t>
  </si>
  <si>
    <t>Képviseli a vállalat vagy saját vállalkozásának érdekeit.</t>
  </si>
  <si>
    <t>Ismeri az illetékes hatóságokat, gyártói kapcsolatokat, tudja milyen csatornán éri el őket.</t>
  </si>
  <si>
    <t>Munkája során a megfelelő szervezetekkel, hatóságokkal, gyártóval konzultál, kommunikál.</t>
  </si>
  <si>
    <r>
      <t xml:space="preserve">A tananyagelemek és a deszkriptorok projektszemléletű kapcsolódása: 
</t>
    </r>
    <r>
      <rPr>
        <sz val="11"/>
        <color theme="1"/>
        <rFont val="Franklin Gothic Book"/>
        <family val="2"/>
        <charset val="238"/>
      </rPr>
      <t>A tanulók konkrét szervizfeladatokhoz szükséges adatokat gyűjtenek össze digitális forrásokból, például gyártói szervizprogramokból, alkatrészkatalógusokból, elektromos kapcsolási rajzokból vagy online adatbázisokból. A feladat lehet például egy inverter vagy akkumulátorcsomag beazonosítása és műszaki adatainak kinyerése.
A projektfeladatok célja, hogy a tanulók gyakorolják az információkeresést, és önállóan navigáljanak műszaki szoftverekben, adatbázisokban. A végeredmény egy rövid digitális dokumentáció, amely tartalmazza a keresett alkatrészek adatait, funkcióját és az adott járműmodellhez való illeszkedését.
A projektfeladatok megerősítik a digitális munkavégzés készségeit és az információk szűrésének képességét.</t>
    </r>
  </si>
  <si>
    <t xml:space="preserve">Gépjármű-karbantartás </t>
  </si>
  <si>
    <t>Önállóan használja a szoftvereket.</t>
  </si>
  <si>
    <t>Érdeklődik az új szoftverek megismerése és használata iránt.</t>
  </si>
  <si>
    <t>Ismeri az alap IT szoftvereket és a műszaki programok használatát, funkcióit.</t>
  </si>
  <si>
    <t>Irodai és műszaki adatbázisokat és szoftvereket használ.</t>
  </si>
  <si>
    <r>
      <t xml:space="preserve">A tananyagelemek és a deszkriptorok projektszemléletű kapcsolódása: 
</t>
    </r>
    <r>
      <rPr>
        <sz val="11"/>
        <color theme="1"/>
        <rFont val="Franklin Gothic Book"/>
        <family val="2"/>
        <charset val="238"/>
      </rPr>
      <t>A tanulók szimulált vállalkozásindítási helyzeteket modelleznek, amelyek során járművek szervizelésére szakosodott kisvállalkozásokat hoznak létre. A projekt keretében üzleti tervet készítenek, felmérik a piacot, összeállítják az induló költségvetést és a szolgáltatások körét. A tevékenységek során érintik a vállalkozási formák jellemzőit, jogi alapjait és az adózási vonatkozásokat is. A végén prezentálják vállalkozási ötletüket – akár egy „befektetői bizottság” előtt.
A projekt célja, hogy a tanulók átlássák a vállalkozás működésének alapjait, és felismerjék a gazdasági és jogi döntések felelősségét.</t>
    </r>
  </si>
  <si>
    <t>Vállalkozás vezetés (ÚJ)</t>
  </si>
  <si>
    <t>Gazdasági és vállalkozói alapismeretek (új)</t>
  </si>
  <si>
    <t>Munkaköri feladatát önállóan végzi, szakmai terveit, ismereteit állandóan frissíti.</t>
  </si>
  <si>
    <t>Figyelemmel kíséri a piac gazdasági alakulását. A fenntartható környezet érdekében, munkaterületét e szerint alakítja ki.</t>
  </si>
  <si>
    <t>Ismeri a vállalkozás indításához szükséges előfeltételeket, szabályokat, az ehhez szükséges piackutatás menetét.</t>
  </si>
  <si>
    <t>Vállalkozóként vállalkozást tervez, indít, működtet.</t>
  </si>
  <si>
    <r>
      <t xml:space="preserve">A tananyagelemek és a deszkriptorok projektszemléletű kapcsolódása: 
</t>
    </r>
    <r>
      <rPr>
        <sz val="11"/>
        <color theme="1"/>
        <rFont val="Franklin Gothic Book"/>
        <family val="2"/>
        <charset val="238"/>
      </rPr>
      <t>A tanulók valós munkakörnyezetben, szituációban szervizfeladatokat kapnak. A projektfeladatok során betekintést nyernek egy műhely vagy műhelyrész vezetésébe, irányításába.
Például: egy kisebb műhely alapítását végzik el a projekt során, amelyben külön hangsúlyt kapnak a munkavédelmi és jogi szabályozások. A tanulók értelmezik a feladatot, kiosztják a szerepeket (pl. adminisztrátor, kivitelező, dokumentáló), majd a tevékenységet végrehajtják. A folyamatot dokumentálják.</t>
    </r>
  </si>
  <si>
    <t>Műhelyvezetés (ÚJ)</t>
  </si>
  <si>
    <t>Felelősséget vállal a saját, illetve a csoport munkájáért.</t>
  </si>
  <si>
    <t>Elkötelezett a megbízott tevékenységi kör felelősségteljes elvégzése iránt, kiemelten a fenntarthatóság szempontjából.</t>
  </si>
  <si>
    <t>Tudja a vállalkozás üzemeltetéséhez szükséges munkajogi és munkavédelmi alapismereteket.</t>
  </si>
  <si>
    <t>Üzemben vagy műhelyben, alkalmazottként megbízott szakemberi és/vagy műhelyvezetői tevékenységet végez.</t>
  </si>
  <si>
    <t>Motorkerékpár- és versenymotor-szerelés szakmairány</t>
  </si>
  <si>
    <t>Szerviz szakmairány és gyártás szakmairány</t>
  </si>
  <si>
    <r>
      <t xml:space="preserve">Kapcsolódó tananyagegységek:
</t>
    </r>
    <r>
      <rPr>
        <sz val="11"/>
        <color theme="1"/>
        <rFont val="Franklin Gothic Book"/>
        <family val="2"/>
        <charset val="238"/>
      </rPr>
      <t>"C”</t>
    </r>
  </si>
  <si>
    <r>
      <t>időkeret:</t>
    </r>
    <r>
      <rPr>
        <sz val="11"/>
        <color theme="1"/>
        <rFont val="Franklin Gothic Book"/>
        <family val="2"/>
        <charset val="238"/>
      </rPr>
      <t xml:space="preserve"> 6 óra</t>
    </r>
  </si>
  <si>
    <t>„Szervizelés lépésről lépésre” – Komplett javítási beavatkozás előkészítése és végrehajtása
Projektszituáció / helyzet:
Egy jármű (pl. személygépkocsi, teherautó vagy autóbusz) javításra érkezik a szervizbe egy konkrét hibajelenséggel – például fékrendszeri zaj, futómű instabilitás, világítási probléma vagy kipufogórendszer sérülés. A tanulók felmérik a szükséges eszközöket, szerszámokat, alkatrészeket, kiválasztják a legmegfelelőbb javítástechnológiát, végrehajtják a szerelést, elvégzik a beállítást, és végül ellenőrzik a jármű műszaki megfelelőségét a hatósági vizsgálati szempontok szerint is.
A projekt célja:
A tanulók átlássák a teljes javítási folyamatot az előkészítéstől a kivitelezésig. Megtanulják a technológiai döntések szakmai és gazdasági szempontú mérlegelését, a beavatkozások pontos végrehajtását, és a szerelés utáni működés ellenőrzését.</t>
  </si>
  <si>
    <r>
      <t xml:space="preserve">Kapcsolódó tananyagegységek:
</t>
    </r>
    <r>
      <rPr>
        <sz val="11"/>
        <color theme="1"/>
        <rFont val="Franklin Gothic Book"/>
        <family val="2"/>
        <charset val="238"/>
      </rPr>
      <t>"B”</t>
    </r>
  </si>
  <si>
    <t>„Megértés és meggyőzés” – Ügyfélkezelés és döntésindoklás a szervizben
Projektszituáció / helyzet:
A tanulók egy jármű hibabejelentési és ügyféltájékoztatási folyamatát modellezik. A projektfeladat elején hibás jármű érkezik a szervizbe, az ügyfél általános panaszt jelez (pl. „valami zörög hátul”, „nehezen indul reggel”). A tanulók kitöltik a munkamegrendelést, pontosítják az ügyféltapasztalatot, majd a hiba okainak feltárása után elkészítik és átadják az ügyfél számára a javítási ajánlatot. Ebben bemutatják a lehetőségeket, és szakmailag, gazdaságilag indokolják választásukat.
A projekt célja:
A tanulók megtanulják az ügyfél által adott információ strukturált rögzítését, gyakorolják a szakszerű tájékoztatást, és képesek lesznek döntéseiket közérthetően és hitelesen megindokolni. Emellett fejlesztik írásbeli és szóbeli kommunikációs készségeiket is.</t>
  </si>
  <si>
    <r>
      <t xml:space="preserve">Kapcsolódó tananyagegységek:
</t>
    </r>
    <r>
      <rPr>
        <sz val="11"/>
        <color theme="1"/>
        <rFont val="Franklin Gothic Book"/>
        <family val="2"/>
        <charset val="238"/>
      </rPr>
      <t xml:space="preserve">"A” </t>
    </r>
  </si>
  <si>
    <t>„Találd meg a hibát!” – Kipróbálás és diagnosztikai értelmezés a szervizben, javítóműhelyben
Projektszituáció:
Egy ügyfél visszatérő hibával hozza be járművét (pl. „néha nem indul”, „világít a hibalámpa”, „gyenge a fékhatás”). A tanulók a hibajelenségről visszajelzéseket kapnak, és a próbautat az oktató végzi el vagy szimuláció történik. A tanulók észlelik a problémát, ezután a jármű diagnosztikai aljzatához csatlakozva kiolvassák a fedélzeti hibatárolót, értelmezik a hibakódokat, és javaslatot tesznek a javítási irányra. A folyamat végén törlik a hibakódokat, és újraellenőrzést végeznek.
A projekt célja:
A tanulók gyakorlatban alkalmazzák a hibaazonosítás módszereit, megtanulják, hogyan kapcsolják össze az ügyféltapasztalatokat, saját észleléseiket és a diagnosztikai visszajelzéseket. Fejlődik a rendszerszintű gondolkodásuk, és képesek lesznek önálló hibadiagnosztikai döntéseket hozni.</t>
  </si>
  <si>
    <t>Szakirányú oktatás összes óraszáma:</t>
  </si>
  <si>
    <r>
      <t xml:space="preserve">A tananyagelemek és a deszkriptorok projektszemléletű kapcsolódása: 
</t>
    </r>
    <r>
      <rPr>
        <sz val="11"/>
        <color theme="1"/>
        <rFont val="Franklin Gothic Book"/>
        <family val="2"/>
        <charset val="238"/>
      </rPr>
      <t>A tanuló fékhatás-számítást végez egy adott gépjárműre a megadott tömeg, sebesség és lassulási értékek alapján. Kiszámítja a szükséges fékerőt, majd összehasonlítja a gyártói adatokkal. Rövid szakmai összefoglalót készít a biztonságosságról.</t>
    </r>
  </si>
  <si>
    <t>Szakmai számítások</t>
  </si>
  <si>
    <r>
      <rPr>
        <sz val="11"/>
        <color theme="1"/>
        <rFont val="Franklin Gothic Book"/>
        <family val="2"/>
        <charset val="238"/>
      </rPr>
      <t>Javaslat</t>
    </r>
    <r>
      <rPr>
        <i/>
        <sz val="11"/>
        <color theme="1"/>
        <rFont val="Franklin Gothic Book"/>
        <family val="2"/>
        <charset val="238"/>
      </rPr>
      <t>:
Egyszerűbb számításokat önállóan végez, eredményeit ellenőrzi és értékeli. Szükség esetén segítséget kér, döntéseiért szakmai felelősséget vállal.</t>
    </r>
  </si>
  <si>
    <r>
      <rPr>
        <sz val="11"/>
        <color theme="1"/>
        <rFont val="Franklin Gothic Book"/>
        <family val="2"/>
        <charset val="238"/>
      </rPr>
      <t>Javaslat</t>
    </r>
    <r>
      <rPr>
        <i/>
        <sz val="11"/>
        <color theme="1"/>
        <rFont val="Franklin Gothic Book"/>
        <family val="2"/>
        <charset val="238"/>
      </rPr>
      <t>:
Munkájában törekszik a pontosságra, felelősségteljesen végzi a számításokat, felismeri azok szerepét a biztonságos és megbízható működés szempontjából.</t>
    </r>
  </si>
  <si>
    <r>
      <rPr>
        <sz val="11"/>
        <color theme="1"/>
        <rFont val="Franklin Gothic Book"/>
        <family val="2"/>
        <charset val="238"/>
      </rPr>
      <t>Javaslat:</t>
    </r>
    <r>
      <rPr>
        <i/>
        <sz val="11"/>
        <color theme="1"/>
        <rFont val="Franklin Gothic Book"/>
        <family val="2"/>
        <charset val="238"/>
      </rPr>
      <t xml:space="preserve">
Ismeri a gépjármű-szerkezeti és villamos rendszerek számítási alapelveit, mennyiségeit, mértékegységeit, összefüggéseit, valamint a szükséges képleteket és szabványokat.</t>
    </r>
  </si>
  <si>
    <r>
      <rPr>
        <sz val="11"/>
        <color theme="1"/>
        <rFont val="Franklin Gothic Book"/>
        <family val="2"/>
        <charset val="238"/>
      </rPr>
      <t>Javaslat:</t>
    </r>
    <r>
      <rPr>
        <i/>
        <sz val="11"/>
        <color theme="1"/>
        <rFont val="Franklin Gothic Book"/>
        <family val="2"/>
        <charset val="238"/>
      </rPr>
      <t xml:space="preserve">
Képes gépjárművek mechanikai és villamos rendszereivel kapcsolatos alap- és szakmai számítások elvégzésére, a mért vagy számított értékek értelmezésére és összevetésére műszaki követelményekkel.</t>
    </r>
  </si>
  <si>
    <t>A deszkriptorokhoz közvetlenül nem besorolható tananyagelemek
 "4"</t>
  </si>
  <si>
    <r>
      <t xml:space="preserve">A tananyagelemek és a deszkriptorok projektszemléletű kapcsolódása: 
</t>
    </r>
    <r>
      <rPr>
        <sz val="11"/>
        <color theme="1"/>
        <rFont val="Franklin Gothic Book"/>
        <family val="2"/>
        <charset val="238"/>
      </rPr>
      <t>A tanuló feladata egy egyszerű világításvezérlő rendszer megtervezése és megvalósítása, amely váltakozó áramú hálózatról működik, de tartalmaz egy egyenáramú vezérlőáramkört is. A projekt során a tanuló először megvizsgálja a 230 V-os hálózati csatlakozást, majd egy biztonságos leválasztó transzformátoron keresztül alakítja át a feszültséget alacsonyabb, 12 V váltakozó feszültségre. Ezt a feszültséget egyenirányítja, és stabilizált egyenáramként használja a vezérlőelektronikához, amely például egy LED-sor fényerejét szabályozza. A munka során mérésekkel ellenőrzi a hálózati oldal, az átalakító fokozat és a terhelés feszültség- és áramértékeit, majd szimulál egy hibát – például a vezérlőáramkör tápfeszültségének kiesését – és a mérési eredmények alapján megkeresi a hiba okát. A folyamat közben figyel a biztonságos munkavégzésre, az áramütés elleni védelemre, valamint a mérések pontos dokumentálására.</t>
    </r>
  </si>
  <si>
    <t>Impulzustechnikai és digitális áramkörök</t>
  </si>
  <si>
    <t>Analóg alapáramkörök</t>
  </si>
  <si>
    <t>Félvezető áramköri elemek</t>
  </si>
  <si>
    <t>Többfázisú hálózatok, villamos gépek</t>
  </si>
  <si>
    <t>Váltakozó áramú hálózatok</t>
  </si>
  <si>
    <t>Indukciós jelenségek</t>
  </si>
  <si>
    <t>Villamos és mágneses tér</t>
  </si>
  <si>
    <t>A villamos áram hatásai</t>
  </si>
  <si>
    <t>Egyenáramú hálózatok, energiaforrások</t>
  </si>
  <si>
    <t>Elektrotechnika</t>
  </si>
  <si>
    <r>
      <rPr>
        <sz val="11"/>
        <color theme="1"/>
        <rFont val="Franklin Gothic Book"/>
        <family val="2"/>
        <charset val="238"/>
      </rPr>
      <t>Javaslat:</t>
    </r>
    <r>
      <rPr>
        <i/>
        <sz val="11"/>
        <color theme="1"/>
        <rFont val="Franklin Gothic Book"/>
        <family val="2"/>
        <charset val="238"/>
      </rPr>
      <t xml:space="preserve">
Méréseket, kapcsolásokat önállóan végez, az eljárások szakszerűségét és eredményeit képes értékelni, szükség esetén szakmai konzultációt kezdeményez, felelősséget vállal munkájáért.</t>
    </r>
  </si>
  <si>
    <r>
      <rPr>
        <sz val="11"/>
        <color theme="1"/>
        <rFont val="Franklin Gothic Book"/>
        <family val="2"/>
        <charset val="238"/>
      </rPr>
      <t>Javaslat:</t>
    </r>
    <r>
      <rPr>
        <i/>
        <sz val="11"/>
        <color theme="1"/>
        <rFont val="Franklin Gothic Book"/>
        <family val="2"/>
        <charset val="238"/>
      </rPr>
      <t xml:space="preserve">
Precíz, biztonságtudatos munkavégzés jellemzi. Érdeklődő a modern elektronikai és villamos rendszerek működése iránt, törekszik a szabálykövetésre és pontos kivitelezésre.</t>
    </r>
  </si>
  <si>
    <r>
      <rPr>
        <sz val="11"/>
        <color theme="1"/>
        <rFont val="Franklin Gothic Book"/>
        <family val="2"/>
        <charset val="238"/>
      </rPr>
      <t>Javaslat:</t>
    </r>
    <r>
      <rPr>
        <i/>
        <sz val="11"/>
        <color theme="1"/>
        <rFont val="Franklin Gothic Book"/>
        <family val="2"/>
        <charset val="238"/>
      </rPr>
      <t xml:space="preserve">
Ismeri az egyen- és váltakozó áramú hálózatok, villamos gépek, félvezetők, analóg és digitális áramkörök működési elveit, az áram és mágneses tér hatásait, valamint az indukciós jelenségek alapjait.</t>
    </r>
  </si>
  <si>
    <r>
      <rPr>
        <sz val="11"/>
        <color theme="1"/>
        <rFont val="Franklin Gothic Book"/>
        <family val="2"/>
        <charset val="238"/>
      </rPr>
      <t>Javaslat:</t>
    </r>
    <r>
      <rPr>
        <i/>
        <sz val="11"/>
        <color theme="1"/>
        <rFont val="Franklin Gothic Book"/>
        <family val="2"/>
        <charset val="238"/>
      </rPr>
      <t xml:space="preserve">
Képes értelmezni és elemezni villamos hálózatok, gépek és áramkörök működését, elvégezni méréseket, kapcsolásokat, alapvető hibakeresést és alkalmazni az áramkörök működési elveit gyakorlatban is.</t>
    </r>
  </si>
  <si>
    <t>A deszkriptorokhoz közvetlenül nem besorolható tananyagelemek
 "3"</t>
  </si>
  <si>
    <r>
      <t xml:space="preserve">A tananyagelemek és a deszkriptorok projektszemléletű kapcsolódása: 
</t>
    </r>
    <r>
      <rPr>
        <sz val="11"/>
        <color theme="1"/>
        <rFont val="Franklin Gothic Book"/>
        <family val="2"/>
        <charset val="238"/>
      </rPr>
      <t>A tanuló egy kis méretű próbadarabot készít acélból, egy kiválasztott hőkezelési eljárást végez el rajta (pl. edzés vagy megeresztés), majd megméri a keménységét a kezelés előtt és után. Összehasonlítja az eredményeket, és rövid értékelést készít.</t>
    </r>
  </si>
  <si>
    <t>Öntéstechnológia</t>
  </si>
  <si>
    <t>Anyagvizsgálatok</t>
  </si>
  <si>
    <t>Vasötvözetek hőkezelése</t>
  </si>
  <si>
    <r>
      <rPr>
        <sz val="11"/>
        <color theme="1"/>
        <rFont val="Franklin Gothic Book"/>
        <family val="2"/>
        <charset val="238"/>
      </rPr>
      <t>Javaslat:</t>
    </r>
    <r>
      <rPr>
        <i/>
        <sz val="11"/>
        <color theme="1"/>
        <rFont val="Franklin Gothic Book"/>
        <family val="2"/>
        <charset val="238"/>
      </rPr>
      <t xml:space="preserve">
Egyszerű eljárásokat önállóan végez, felismeri a hibalehetőségeket, felelősséget vállal az eredményekért és a helyes technológiai választásért.</t>
    </r>
  </si>
  <si>
    <r>
      <rPr>
        <sz val="11"/>
        <color theme="1"/>
        <rFont val="Franklin Gothic Book"/>
        <family val="2"/>
        <charset val="238"/>
      </rPr>
      <t>Javaslat:</t>
    </r>
    <r>
      <rPr>
        <i/>
        <sz val="11"/>
        <color theme="1"/>
        <rFont val="Franklin Gothic Book"/>
        <family val="2"/>
        <charset val="238"/>
      </rPr>
      <t xml:space="preserve">
Munkáját körültekintően, a technológiai szabályokat betartva végzi. Fontos számára a minőség és az eljárások biztonságos alkalmazása.</t>
    </r>
  </si>
  <si>
    <r>
      <rPr>
        <sz val="11"/>
        <color theme="1"/>
        <rFont val="Franklin Gothic Book"/>
        <family val="2"/>
        <charset val="238"/>
      </rPr>
      <t>Javaslat:</t>
    </r>
    <r>
      <rPr>
        <i/>
        <sz val="11"/>
        <color theme="1"/>
        <rFont val="Franklin Gothic Book"/>
        <family val="2"/>
        <charset val="238"/>
      </rPr>
      <t xml:space="preserve">
Ismeri a vasötvözetek viselkedését hőkezeléskor, az öntési eljárások lépéseit, valamint az anyagvizsgálatok típusait és célját.</t>
    </r>
  </si>
  <si>
    <r>
      <rPr>
        <sz val="11"/>
        <color theme="1"/>
        <rFont val="Franklin Gothic Book"/>
        <family val="2"/>
        <charset val="238"/>
      </rPr>
      <t>Javaslat:</t>
    </r>
    <r>
      <rPr>
        <i/>
        <sz val="11"/>
        <color theme="1"/>
        <rFont val="Franklin Gothic Book"/>
        <family val="2"/>
        <charset val="238"/>
      </rPr>
      <t xml:space="preserve">
Képes hőkezelési eljárások és öntési technológiák értelmezésére, alapvető alkalmazására, valamint anyagvizsgálati eredmények értékelésére a gyártás és ellenőrzés során.</t>
    </r>
  </si>
  <si>
    <t>A deszkriptorokhoz közvetlenül nem besorolható tananyagelemek
 "2"</t>
  </si>
  <si>
    <r>
      <t xml:space="preserve">A tananyagelemek és a deszkriptorok projektszemléletű kapcsolódása: 
</t>
    </r>
    <r>
      <rPr>
        <sz val="11"/>
        <color theme="1"/>
        <rFont val="Franklin Gothic Book"/>
        <family val="2"/>
        <charset val="238"/>
      </rPr>
      <t>A tanuló egy egyszerű tartószerkezet-modellt (pl. darukar, konzolos tartó) makettet tervez és készít. A szerkezetre  meghatározott terheléseketalkalmaz, statikai számításokat (reakcióerők, nyomatékok), majd szilárdsági ellenőrzést végez a választott anyagjellemzők alapján.Rövid dokumentációt készít, amely tartalmazza a számítási menetet, az eredményeket, valamint a szerkezet biztonságosságára vonatkozó következtetéseket.</t>
    </r>
  </si>
  <si>
    <t>Szilárdságtan</t>
  </si>
  <si>
    <t>Dinamika</t>
  </si>
  <si>
    <t>Statika</t>
  </si>
  <si>
    <t>Mechanika - gépelemek</t>
  </si>
  <si>
    <r>
      <rPr>
        <sz val="11"/>
        <color theme="1"/>
        <rFont val="Franklin Gothic Book"/>
        <family val="2"/>
        <charset val="238"/>
      </rPr>
      <t>Javaslat</t>
    </r>
    <r>
      <rPr>
        <i/>
        <sz val="11"/>
        <color theme="1"/>
        <rFont val="Franklin Gothic Book"/>
        <family val="2"/>
        <charset val="238"/>
      </rPr>
      <t>:
Egyszerűbb mechanikai feladatokat önállóan megold, eredményeiért felelősséget vállal. Szükség esetén segítséget kér, együttműködik a feladat pontos elvégzése érdekében.</t>
    </r>
  </si>
  <si>
    <r>
      <rPr>
        <sz val="11"/>
        <color theme="1"/>
        <rFont val="Franklin Gothic Book"/>
        <family val="2"/>
        <charset val="238"/>
      </rPr>
      <t>Javaslat</t>
    </r>
    <r>
      <rPr>
        <i/>
        <sz val="11"/>
        <color theme="1"/>
        <rFont val="Franklin Gothic Book"/>
        <family val="2"/>
        <charset val="238"/>
      </rPr>
      <t>:
Precizitásra törekszik, analitikus gondolkodásmóddal közelíti meg a műszaki problémákat. Felelősségteljesen viszonyul a számításokhoz és azok következményeihez.</t>
    </r>
  </si>
  <si>
    <r>
      <rPr>
        <sz val="11"/>
        <color theme="1"/>
        <rFont val="Franklin Gothic Book"/>
        <family val="2"/>
        <charset val="238"/>
      </rPr>
      <t>Javaslat</t>
    </r>
    <r>
      <rPr>
        <i/>
        <sz val="11"/>
        <color theme="1"/>
        <rFont val="Franklin Gothic Book"/>
        <family val="2"/>
        <charset val="238"/>
      </rPr>
      <t>:
Ismeri a mechanika alapfogalmait: erőrendszerek, egyensúly, mozgástörvények, feszültség–alakváltozás kapcsolat, anyagjellemzők. Átlátja az alapvető mechanikai összefüggéseket és képleteket.</t>
    </r>
  </si>
  <si>
    <r>
      <rPr>
        <sz val="11"/>
        <color theme="1"/>
        <rFont val="Franklin Gothic Book"/>
        <family val="2"/>
        <charset val="238"/>
      </rPr>
      <t>Javaslat</t>
    </r>
    <r>
      <rPr>
        <i/>
        <sz val="11"/>
        <color theme="1"/>
        <rFont val="Franklin Gothic Book"/>
        <family val="2"/>
        <charset val="238"/>
      </rPr>
      <t>:
Képes mechanikai rendszerek (statikai, dinamikai és szilárdságtani) alapjelenségeinek elemzésére, számítási módszerek alkalmazására, erők, mozgások és igénybevételek felismerésére, ábrázolására és kiértékelésére.</t>
    </r>
  </si>
  <si>
    <t>A deszkriptorokhoz közvetlenül nem besorolható tananyagelemek
 "1"</t>
  </si>
  <si>
    <r>
      <t xml:space="preserve">A tananyagelemek és a deszkriptorok projektszemléletű kapcsolódása: 
</t>
    </r>
    <r>
      <rPr>
        <sz val="11"/>
        <rFont val="Franklin Gothic Book"/>
        <family val="2"/>
        <charset val="238"/>
      </rPr>
      <t>A tanulók egy jármű fedélzeti diagnosztikai rendszeréből hibakódokat olvasnak ki, értelmezik a hibatárolt adatokat, majd elvégzik a szükséges javításokat. Egy gyakorlati projekt keretében a tanulók a diagnosztikai eszköz használatával hibát azonosítanak, elvégzik a javításokat, törlik a hibakódokat, és újraindítás után ellenőrzik a működést. A cél, hogy a tanulók rutinszerűen alkalmazzák a fedélzeti diagnosztikai rendszereket, és átlássák a javítási folyamat és a diagnosztika összefüggéseit.</t>
    </r>
  </si>
  <si>
    <t>Multimédiás buszrendszerek</t>
  </si>
  <si>
    <t>LIN és más buszrendszerek</t>
  </si>
  <si>
    <t>CAN-busz-hálózatok</t>
  </si>
  <si>
    <t>A digitális adatátvitel alapjai</t>
  </si>
  <si>
    <t>Áramellátó és indítórendszer diagnoszti- kája</t>
  </si>
  <si>
    <t>Irányítja a visszaellenőrzést, a diagnosztika folyamatát. Adott esetben elvégzi a méréseket elemzéseket.</t>
  </si>
  <si>
    <t>Motivált a próba és műszeres ellenőrzés precíz elvégzéséért, a megfelelő üzemi állapot beállításáért</t>
  </si>
  <si>
    <t>Kiolvassa a fedélzeti diagnosztikát, elemzi és értékeli az eredményt.</t>
  </si>
  <si>
    <t xml:space="preserve">"A" Hibaazonosítás és diagnosztika
(1; 10. sor)
</t>
  </si>
  <si>
    <r>
      <t xml:space="preserve">A tananyagelemek és a deszkriptorok projektszemléletű kapcsolódása: 
</t>
    </r>
    <r>
      <rPr>
        <sz val="11"/>
        <color theme="1"/>
        <rFont val="Franklin Gothic Book"/>
        <family val="2"/>
        <charset val="238"/>
      </rPr>
      <t>A tanulók egy járművet hatósági műszaki vizsgára készítenek elő. A projektfeladatok során tételesen ellenőrzik a vizsgán ellenőrzött funkciókat (pl. világítás, fékrendszer, abroncsok, azonosító jelek), elvégzik a szükséges beavatkozásokat, majd összeállítják az ellenőrzési jegyzőkönyvet. A cél, hogy a tanulók megértsék a jogszabályi megfelelés szerepét a járműfenntartásban, és gyakorlatot szerezzenek a vizsgához kapcsolódó technikai előkészítésben.</t>
    </r>
  </si>
  <si>
    <t>Alternatív gépjárműhajtások</t>
  </si>
  <si>
    <t>Ápolási- és szervizműveletek</t>
  </si>
  <si>
    <t>Gépjármű-villamosság és elektronika</t>
  </si>
  <si>
    <t>Betartja és betartatja a közlekedésbiztonsággal kapcsolatos előírásokat.</t>
  </si>
  <si>
    <t>Szem előtt tartja a közlekedésbiztonsági szabályokat, munkáját annak tudatában végzi.</t>
  </si>
  <si>
    <t>Ismeri a hatósági vizsgálatok eljárásait.</t>
  </si>
  <si>
    <t>A hatósági vizsgálatokkal kapcsolatos ismeretek/szabályok alapján tevékenységet végez.</t>
  </si>
  <si>
    <t xml:space="preserve">"C" Javítási folyamat vizsgafelkészítés
(3; 4; 5; 7; 8; 9. sor)
</t>
  </si>
  <si>
    <r>
      <t xml:space="preserve">A tananyagelemek és a deszkriptorok projektszemléletű kapcsolódása: 
</t>
    </r>
    <r>
      <rPr>
        <sz val="11"/>
        <color theme="1"/>
        <rFont val="Franklin Gothic Book"/>
        <family val="2"/>
        <charset val="238"/>
      </rPr>
      <t>A tanulók egy jármű fedélzeti rendszeréhez kapcsolódó kódolt egységek (pl. indításgátló, vezérlőegység, kulcs) vizsgálatát és kezelését végzik el. A projektfeladatok során azonosítják a hibás működés okát, végrehajtják a szoftveres beavatkozást (pl. kódolás, újraprogramozás), majd ellenőrzik a rendszer működését. A cél, hogy a tanulók biztonságosan és szakszerűen tudják kezelni a jármű fedélzeti elektronikai rendszerének összetettebb funkcióit.</t>
    </r>
  </si>
  <si>
    <t>Nagyfokú odafigyeléssel végzi munkáját, a biztonságot szem előtt tartva</t>
  </si>
  <si>
    <t>Kezeli a járműben található kódolt egységeket, a jármű üzembe helyezésekor, illetve javítását követően azok élesztéséről gondoskodik.</t>
  </si>
  <si>
    <r>
      <t xml:space="preserve">A tananyagelemek és a deszkriptorok projektszemléletű kapcsolódása: 
</t>
    </r>
    <r>
      <rPr>
        <sz val="11"/>
        <rFont val="Franklin Gothic Book"/>
        <family val="2"/>
        <charset val="238"/>
      </rPr>
      <t>A tanulók egy konkrét javítási feladatot hajtanak végre – például fékcsere, futómű-alkatrész beállítása vagy kipufogórendszer rögzítése. Egy komplett probléma megoldása során az adott szerelési beavatkozás teljes kivitelezését megtervezik, elvégzik, majd ellenőrzik a munkájuk eredményét. A cél, hogy a tanulók önállóan, pontosan, az előírt technológiát követve hajtsanak végre teljes értékű javítási műveleteket.</t>
    </r>
  </si>
  <si>
    <t>Alternatív tüzelőanyagok és jellemzőik</t>
  </si>
  <si>
    <t xml:space="preserve"> Gépjárműgyártás</t>
  </si>
  <si>
    <t>Közlőművek, tengelyhajtás, differenciál- mű</t>
  </si>
  <si>
    <t>Tisztában van az elvégzett munka precíz elvégzésének fontosságával.</t>
  </si>
  <si>
    <t>Motivált a próba és műszeres ellenőrzés pontos elvégzéséért, a jármű megfelelő üzemi állapotának eléréséért. Környezettudatosan gondoskodik a keletkező hulladékról.</t>
  </si>
  <si>
    <t>Ismeri az adott alkatrészcsoport szerepét, beállításait.</t>
  </si>
  <si>
    <t>A járművön elvégzi a szükséges cseréket, javításokat, beállításokat.</t>
  </si>
  <si>
    <r>
      <t xml:space="preserve">A tananyagelemek és a deszkriptorok projektszemléletű kapcsolódása: 
</t>
    </r>
    <r>
      <rPr>
        <sz val="11"/>
        <rFont val="Franklin Gothic Book"/>
        <family val="2"/>
        <charset val="238"/>
      </rPr>
      <t>A tanulók ügyféltájékoztatási helyzetet gyakorolnak, amelyben szakmai és gazdaságossági szempontból kell magyarázatot adniuk egy javítási döntésre. A projektfeladatok során szóban vagy írásban (pl. telefonbeszélgetés, javítási ajánlat) ismertetik az ügyféllel a jármű állapotát, a javítási lehetőségeket, és meggyőző érvelést adnak választásuk mellett. A gykorlatorientált feladatokon keresztül a cél, hogy fejlődjön a tanulók szakmai kommunikációs képessége, és megtanulják döntéseik indoklását hitelesen és közérthetően átadni.</t>
    </r>
  </si>
  <si>
    <t>Felelősségének tudatában javítja, szereli a járműveket, illetve irányítja azok szerelését a gazdasági szempontok figyelembevételével.</t>
  </si>
  <si>
    <t>Törekszik a lehető leggyorsabb, legjobb minőségű munkavégzésre, munka elvégeztetésére. Törekszik arra, hogy információt gyűjtsön, hogy a partnerek milyen mértékben veszik figyelembe a környezet, és fenntarthatóság szempontjait. Ezeket értelmezi, és felhasználja munkája során.</t>
  </si>
  <si>
    <t>Ismeri a gyári technológia eredményeit és korlátait, tisztában van az alternatív javítástechnológiai megoldások által nyújtott lehetőségekkel.</t>
  </si>
  <si>
    <t>A kiválasztás szakmai, gazdaságossági szempontjait, előnyeit, hátrányait, hatásait megmagyarázza és teljeskörűen átadja a hozzá beosztott dolgozóknak (tanulóknak), ügyfeleknek.</t>
  </si>
  <si>
    <t xml:space="preserve">"B" Kommunikáció és ügyfélkezelés
(2; 6. sor)
</t>
  </si>
  <si>
    <r>
      <t xml:space="preserve">A tananyagelemek és a deszkriptorok projektszemléletű kapcsolódása: 
</t>
    </r>
    <r>
      <rPr>
        <sz val="11"/>
        <color theme="1"/>
        <rFont val="Franklin Gothic Book"/>
        <family val="2"/>
        <charset val="238"/>
      </rPr>
      <t>A tanulók egy javítási helyzetben több lehetséges technológiai megoldás közül választják ki a legalkalmasabbat. A projektfeladatok során bemutatnak legalább két különböző beavatkozási módot (pl. alkatrészcsere vagy felújítás), és összevetik azok szakmai, költségbeli és fenntarthatósági szempontjait. A tanulók önállóan döntenek, majd szakszerűen végrehajtják a kiválasztott megoldást. A cél, hogy képesek legyenek mérlegelni és indokolni egy szervizművelet leghatékonyabb megközelítését.</t>
    </r>
  </si>
  <si>
    <t>Önállóan, esetleg kollégáival egyeztetve dönt a kiválasztott javítástechnológiáról.</t>
  </si>
  <si>
    <t>Igyekszik az ügyfél igényeit kielégítve környezetvédelmi, fenntarthatósági szempontok alapján a jármű szakszerű és gazdaságos megjavításának elvégzésére.</t>
  </si>
  <si>
    <t>Ismeri a munka-folyamathoz tartozó lehetséges megoldásokat.</t>
  </si>
  <si>
    <t>Az adott feladat elvégzéséhez több javítástechnológia közül kiválasztja a műszaki szempontból legjobban alkalmazható megoldást.</t>
  </si>
  <si>
    <r>
      <t xml:space="preserve">A tananyagelemek és a deszkriptorok projektszemléletű kapcsolódása: 
</t>
    </r>
    <r>
      <rPr>
        <sz val="11"/>
        <color theme="1"/>
        <rFont val="Franklin Gothic Book"/>
        <family val="2"/>
        <charset val="238"/>
      </rPr>
      <t>A tanulók egy tipikus javítási feladathoz kiválasztják a szükséges alkatrészeket, cserélendő elemeket és segédanyagokat. A projektfeladatok során elvégzik az alkatrészek azonosítását, az ellátási források kiválasztását, és összevetik az alternatívákat (pl. gyári vagy utángyártott alkatrészek). A cél, hogy a tanulók megtanulják a szakszerű alkatrészválasztás menetét, és felelősséget vállaljanak a beszerzés műszaki és gazdasági megalapozottságáért.</t>
    </r>
  </si>
  <si>
    <t>Felelősséget vállal a kiválasztott alkatrészek, segédanyagok, javítástechnológiák megfelelőségéért.</t>
  </si>
  <si>
    <t>Törekszik az ügyfél igényeit kielégítve a jármű szakszerű, környezettudatos, fenntartható és gazdaságos megjavításának elvégzésére.</t>
  </si>
  <si>
    <t>Tisztában van az alkatrészek, segédanyagok beszerzési lehetőségeivel, árával.</t>
  </si>
  <si>
    <t>Járműjavításhoz, összeállításhoz szükséges cserealkatrészeket, segédanyagokat meghatároz, azonosít, műszaki és gazdaságosság szempontjából gyári, felújított vagy utángyártott alkatrészek beépítését illetően mérlegel.</t>
  </si>
  <si>
    <r>
      <t xml:space="preserve">A tananyagelemek és a deszkriptorok projektszemléletű kapcsolódása: 
</t>
    </r>
    <r>
      <rPr>
        <sz val="11"/>
        <color theme="1"/>
        <rFont val="Franklin Gothic Book"/>
        <family val="2"/>
        <charset val="238"/>
      </rPr>
      <t>A tanulók egy szervizműhely környezetében dolgoznak, és meghibásodott járművek javításához szükséges szerszámokat, gépeket és információforrásokat választanak ki. A projektfeladatok során figyelembe veszik a műhely felszereltségét, az elérhető dokumentációkat, és ezek alapján összeállítják az adott javítási feladathoz szükséges eszközlistát. A cél, hogy a tanulók önállóan tudják megtervezni a szervizműveleteket, az eszközigényeket és az információs háttereket.</t>
    </r>
  </si>
  <si>
    <t>Felelősséget vállal a műszakilag megfelelő eszközök és információk kiválasztásáért.</t>
  </si>
  <si>
    <t>Ismeri a műhely adottságait, felszereltségét, az információ beszerzésének lehetőségeit.</t>
  </si>
  <si>
    <t>Kiválasztja a járműjavításhoz, -szereléshez szükséges berendezéseket, szerszámokat, leírásokat, útmutatókat.</t>
  </si>
  <si>
    <r>
      <t xml:space="preserve">A tananyagelemek és a deszkriptorok projektszemléletű kapcsolódása: 
</t>
    </r>
    <r>
      <rPr>
        <sz val="11"/>
        <color theme="1"/>
        <rFont val="Franklin Gothic Book"/>
        <family val="2"/>
        <charset val="238"/>
      </rPr>
      <t xml:space="preserve">A tanulók szervizfogadó-helyzeteket modelleznek, ahol munkamegrendelési nyomtatványokat kell kitölteniük (munkafelvételi adatlap), akár kézzel, akár digitálisan. A projektfeladatok során ügyféladatokat, járműazonosító adatokat és hibaleírást rögzítenek. A cél, hogy a tanulók begyakorolják az adminisztráció pontosságát, figyeljenek az adatok teljességére, és megértsék, hogyan támogatja a pontos ügyfélkezelés a javítási folyamat hatékonyságát.
</t>
    </r>
  </si>
  <si>
    <t>Betartja a szerviz ügyfélkezelési szabályait.</t>
  </si>
  <si>
    <t>Törekszik az adminisztratív folyamatok pontos elvégzésére.</t>
  </si>
  <si>
    <t>Ismeri a munka-folyamatok adminisztratív teendőit.</t>
  </si>
  <si>
    <t>Kitölti a munkamegrendelési nyomtatványokat (adott esetben számítógéppel).</t>
  </si>
  <si>
    <r>
      <t xml:space="preserve">A tananyagelemek és a deszkriptorok projektszemléletű kapcsolódása: 
</t>
    </r>
    <r>
      <rPr>
        <sz val="11"/>
        <color theme="1"/>
        <rFont val="Franklin Gothic Book"/>
        <family val="2"/>
        <charset val="238"/>
      </rPr>
      <t>A tanulók egy vagy több hibajelenséggel érkező járművekről kapnak visszajelzéseket (pl. személyautók, tehergépjárművek, autóbuszok, pótkocsik). A projektfeladatok során a próbautat vagy működésellenőrzést az oktató végzi, vagy az szimulált környezetben történik. A tanulók az ügyfelek által megadott információkat összevetik saját megfigyeléseikkel, és ezek alapján beazonosítják a rendellenességhez kapcsolható alkatrészcsoportokat. A projektfeladatok céljai, hogy a tanulók gyakorolják a hibafelismeréseket, értelmezzék az észleléseket, és képesek legyenek szakszerű beavatkozási döntéseket hozni.</t>
    </r>
  </si>
  <si>
    <t>Önállóan meghatározza, elvégzi vagy elvégezteti a javításokat, irányítja a munkafolyamatokat.</t>
  </si>
  <si>
    <t>Figyelembe veszi az ügyfél által jelzett problémákat, észreveszi az ezen felüli működésbeli rendellenességeket.</t>
  </si>
  <si>
    <t>Ismeri a jármű szerkezetek működését, diagnosztikai eljárásait.</t>
  </si>
  <si>
    <t>Kipróbálja a járművet, (személyautó, tehergépkocsi, autóbusz, pótkocsi) pontosítja az ügyfél által elmondottakat, tapasztalatai alapján észreveszi és beazonosítja a jármű rendellenes működését okozó alkatrészt, alkatrészcsoportokat.</t>
  </si>
  <si>
    <r>
      <t xml:space="preserve">Kapcsolódó tananyagegységek: 
</t>
    </r>
    <r>
      <rPr>
        <sz val="11"/>
        <color theme="1"/>
        <rFont val="Franklin Gothic Book"/>
        <family val="2"/>
        <charset val="238"/>
      </rPr>
      <t>"E"</t>
    </r>
  </si>
  <si>
    <t>„Szereljük össze!” – Alkatrészcsoportok beépítése és beállítása
A tanulók egy részben szétszerelt motorkerékpárt vagy újonnan beérkezett szervizmunkát kapnak. A feladat egy konkrét rendszeregység – például első futómű, fékrendszer, kezelőszervek vagy világítás – beépítése és szakszerű beállítása. A projekt során sor kerül az alkatrészek azonosítására, a szerelési technológia betartására, a munkafolyamat dokumentálására, valamint a működés ellenőrzésére is. A tanulók szervizdokumentumokat, adatbázisokat, bontási technológiákat és próbalistákat is használnak.
A projektfeladat célja, hogy a tanulók rutinszintű jártasságot szerezzenek a különböző motorkerékpár-alkatrészek és részegységek beszerelésében, megismerjék a pontos beállítási követelményeket, és önállóan tudjanak dolgozni a gyári előírások alapján. Emellett fejlődik adminisztrációs készségük és precíz dokumentációs gyakorlatuk is.</t>
  </si>
  <si>
    <r>
      <t xml:space="preserve">Kapcsolódó tananyagegységek:
</t>
    </r>
    <r>
      <rPr>
        <sz val="11"/>
        <color theme="1"/>
        <rFont val="Franklin Gothic Book"/>
        <family val="2"/>
        <charset val="238"/>
      </rPr>
      <t>"A"</t>
    </r>
  </si>
  <si>
    <t>„Hol a hiba?” – Diagnosztikai mérés és elemzés
A tanulók egy hibajelenséget mutató motorkerékpárt kapnak: az ügyfél beszámolója szerint a motor időnként leáll, világít a hibalámpa, vagy nem tölt megfelelően az akkumulátor. A járműhöz tartozó vezérlőegységek kódoltak, a fedélzeti rendszer működése elektronikusan felügyelt. A tanulók feladata, hogy próbaüzem és diagnosztikai eszközök segítségével feltárják a hiba lehetséges okait, értelmezzék a fedélzeti adatrögzítést, majd ezek alapján javaslatot tegyenek a javításra.
A feladat célja, hogy a tanulók képessé váljanak diagnosztikai eszközök szakszerű használatára, az élő adatok, hibakódok és rendszerjelzések értelmezésére. Megtanulják az adatértelmezésen alapuló hibameghatározást, és képesek lesznek önállóan döntést hozni a megfelelő javítási irányról. Emellett fejlődik rendszerszintű gondolkodásuk és dokumentációs készségük is.</t>
  </si>
  <si>
    <t>„Mi éri meg?” – Javítási lehetőségek műszaki-gazdasági mérlegelése 
Egy motorkerékpár vagy quad műszaki problémával érkezik a műhelybe. A tanulók feladata, hogy a hibás rendszerhez vagy alkatrészhez tartozó legalkalmasabb javítási megoldást válasszák ki, több lehetséges technológiai út közül. A szituáció lehet például fékbetét elhasználódása, kuplunghiba, világítási zavar vagy vezérlőegység meghibásodás. Az oktató több beavatkozási alternatívát mutat be, amelyek műszaki, gazdasági és fenntarthatósági szempontból is eltérnek. A tanulók ezeket összehasonlítják, értékelik, majd kiválasztják az adott helyzetben leginkább indokolt megoldást.
A feladat célja, hogy a tanulók képesek legyenek több javítási technológia közötti felelős választásra. Megtanulják figyelembe venni a műszaki alkalmasságot, a költséghatékonyságot, a fenntarthatósági szempontokat, valamint az ügyfél igényeit. Fejlődik döntéshozatali készségük, és elsajátítják, hogyan dokumentáljanak szakszerűen egy ilyen döntést.</t>
  </si>
  <si>
    <r>
      <rPr>
        <sz val="11"/>
        <color theme="1"/>
        <rFont val="Franklin Gothic Book"/>
        <family val="2"/>
        <charset val="238"/>
      </rPr>
      <t>Javaslat</t>
    </r>
    <r>
      <rPr>
        <i/>
        <sz val="11"/>
        <color theme="1"/>
        <rFont val="Franklin Gothic Book"/>
        <family val="2"/>
        <charset val="238"/>
      </rPr>
      <t>:
Méréseket, kapcsolásokat önállóan végez, az eljárások szakszerűségét és eredményeit képes értékelni, szükség esetén szakmai konzultációt kezdeményez, felelősséget vállal munkájáért.</t>
    </r>
  </si>
  <si>
    <r>
      <rPr>
        <sz val="11"/>
        <color theme="1"/>
        <rFont val="Franklin Gothic Book"/>
        <family val="2"/>
        <charset val="238"/>
      </rPr>
      <t>Javaslat</t>
    </r>
    <r>
      <rPr>
        <i/>
        <sz val="11"/>
        <color theme="1"/>
        <rFont val="Franklin Gothic Book"/>
        <family val="2"/>
        <charset val="238"/>
      </rPr>
      <t>:
Precíz, biztonságtudatos munkavégzés jellemzi. Érdeklődő a modern elektronikai és villamos rendszerek működése iránt, törekszik a szabálykövetésre és pontos kivitelezésre.</t>
    </r>
  </si>
  <si>
    <r>
      <rPr>
        <sz val="11"/>
        <color theme="1"/>
        <rFont val="Franklin Gothic Book"/>
        <family val="2"/>
        <charset val="238"/>
      </rPr>
      <t>Javaslat</t>
    </r>
    <r>
      <rPr>
        <i/>
        <sz val="11"/>
        <color theme="1"/>
        <rFont val="Franklin Gothic Book"/>
        <family val="2"/>
        <charset val="238"/>
      </rPr>
      <t>:
Ismeri az egyen- és váltakozó áramú hálózatok, villamos gépek, félvezetők, analóg és digitális áramkörök működési elveit, az áram és mágneses tér hatásait, valamint az indukciós jelenségek alapjait.</t>
    </r>
  </si>
  <si>
    <r>
      <rPr>
        <sz val="11"/>
        <color theme="1"/>
        <rFont val="Franklin Gothic Book"/>
        <family val="2"/>
        <charset val="238"/>
      </rPr>
      <t>Javaslat</t>
    </r>
    <r>
      <rPr>
        <i/>
        <sz val="11"/>
        <color theme="1"/>
        <rFont val="Franklin Gothic Book"/>
        <family val="2"/>
        <charset val="238"/>
      </rPr>
      <t>:
Képes értelmezni és elemezni villamos hálózatok, gépek és áramkörök működését, elvégezni méréseket, kapcsolásokat, alapvető hibakeresést és alkalmazni az áramkörök működési elveit gyakorlatban is.</t>
    </r>
  </si>
  <si>
    <r>
      <rPr>
        <sz val="11"/>
        <color theme="1"/>
        <rFont val="Franklin Gothic Book"/>
        <family val="2"/>
        <charset val="238"/>
      </rPr>
      <t>Javaslat</t>
    </r>
    <r>
      <rPr>
        <i/>
        <sz val="11"/>
        <color theme="1"/>
        <rFont val="Franklin Gothic Book"/>
        <family val="2"/>
        <charset val="238"/>
      </rPr>
      <t>:
Egyszerű eljárásokat önállóan végez, felismeri a hibalehetőségeket, felelősséget vállal az eredményekért és a helyes technológiai választásért.</t>
    </r>
  </si>
  <si>
    <r>
      <rPr>
        <sz val="11"/>
        <color theme="1"/>
        <rFont val="Franklin Gothic Book"/>
        <family val="2"/>
        <charset val="238"/>
      </rPr>
      <t>Javaslat</t>
    </r>
    <r>
      <rPr>
        <i/>
        <sz val="11"/>
        <color theme="1"/>
        <rFont val="Franklin Gothic Book"/>
        <family val="2"/>
        <charset val="238"/>
      </rPr>
      <t>:
Munkáját körültekintően, a technológiai szabályokat betartva végzi. Fontos számára a minőség és az eljárások biztonságos alkalmazása.</t>
    </r>
  </si>
  <si>
    <r>
      <rPr>
        <sz val="11"/>
        <color theme="1"/>
        <rFont val="Franklin Gothic Book"/>
        <family val="2"/>
        <charset val="238"/>
      </rPr>
      <t>Javaslat</t>
    </r>
    <r>
      <rPr>
        <i/>
        <sz val="11"/>
        <color theme="1"/>
        <rFont val="Franklin Gothic Book"/>
        <family val="2"/>
        <charset val="238"/>
      </rPr>
      <t>:
Ismeri a vasötvözetek viselkedését hőkezeléskor, az öntési eljárások lépéseit, valamint az anyagvizsgálatok típusait és célját.</t>
    </r>
  </si>
  <si>
    <r>
      <rPr>
        <sz val="11"/>
        <color theme="1"/>
        <rFont val="Franklin Gothic Book"/>
        <family val="2"/>
        <charset val="238"/>
      </rPr>
      <t>Javaslat</t>
    </r>
    <r>
      <rPr>
        <i/>
        <sz val="11"/>
        <color theme="1"/>
        <rFont val="Franklin Gothic Book"/>
        <family val="2"/>
        <charset val="238"/>
      </rPr>
      <t>:
Képes hőkezelési eljárások és öntési technológiák értelmezésére, alapvető alkalmazására, valamint anyagvizsgálati eredmények értékelésére a gyártás és ellenőrzés során.</t>
    </r>
  </si>
  <si>
    <r>
      <t xml:space="preserve">A tananyagelemek és a deszkriptorok projektszemléletű kapcsolódása: 
</t>
    </r>
    <r>
      <rPr>
        <sz val="11"/>
        <color theme="1"/>
        <rFont val="Franklin Gothic Book"/>
        <family val="2"/>
        <charset val="238"/>
      </rPr>
      <t>A tanulók olyan projektfeladatokban vesznek részt, amelyek során egy ügyfél kérésére utólagos kiegészítőket kell felszerelni a motorkerékpárra – például markolatfűtést, GPS-rendszert, plusz világítást, USB-töltőt vagy telemetriai egységet. A projekt során megtervezik a beépítést, ellenőrzik az eszközök műszaki és jogszabályi megfelelőségét, majd elvégzik a felszerelést.
A kivitelezés során figyelmet fordítanak az áramfelvételre, a CAN-busz kompatibilitásra, a vezetékek megfelelő védelmére és rögzítésére, valamint arra, hogy az utólagos eszközök ne veszélyeztessék a jármű biztonságát vagy működését. A munka befejeztével műszeres vizsgálattal ellenőrzik a beavatkozás sikerességét.
A projekt célja, hogy a tanulók szabályszerűen, precízen és felelősségteljesen tudják felszerelni az utólagos komfort- és extra tartozékokat, tisztában legyenek azok hatósági korlátaival, és biztosítsák a beépített rendszerek biztonságos működését.</t>
    </r>
  </si>
  <si>
    <t>Motorkerékpár diagnosztika</t>
  </si>
  <si>
    <t>Versenyelektronikák</t>
  </si>
  <si>
    <t>Telemetriai adatelemzések</t>
  </si>
  <si>
    <t>Telemetriai rendszerek felépítése, telepítése</t>
  </si>
  <si>
    <t>Versenymotor elektronika</t>
  </si>
  <si>
    <t>Versenykezelőszervek</t>
  </si>
  <si>
    <t>Motor és erőátviteli versenytechnikai specialitások</t>
  </si>
  <si>
    <t>Szervezi, irányítja és elvégzi a kényelmi és extra tartozékok szabályszerű szerelési folyamatait.</t>
  </si>
  <si>
    <t>Szem előtt tartja a felszerelt eszközök biztonságos használatát, munkáját nagyfokú odafigyeléssel végzi.</t>
  </si>
  <si>
    <t>Ismeri az utólagosan felszerelt eszközökre vonatkozó műszaki és hatósági szabályokat.</t>
  </si>
  <si>
    <t>Felszereli és beállítja a motorkerékpár utólagos kényelmi és extra berendezéseit.</t>
  </si>
  <si>
    <t>"A" Alkatrészek, rendszerek beszerelése és beállítása 
(1; 3; 14. sor)</t>
  </si>
  <si>
    <r>
      <t xml:space="preserve">A tananyagelemek és a deszkriptorok projektszemléletű kapcsolódása: 
</t>
    </r>
    <r>
      <rPr>
        <sz val="11"/>
        <color theme="1"/>
        <rFont val="Franklin Gothic Book"/>
        <family val="2"/>
        <charset val="238"/>
      </rPr>
      <t>A tanulók olyan projekteken dolgoznak, amelyek során a motorkerékpár üzemeltetése közben visszatérő hibakódok jelennek meg a fedélzeti diagnosztikai rendszerben (pl. motorirányítási rendszer, CAN-busz kommunikáció, gyújtásvezérlés). A projekt célja ezeknek az adatoknak a pontos kiolvasása, értelmezése és műszaki elemzése, valamint ezen információk alapján a megfelelő javítási lépések meghatározása.
A tanulók különböző diagnosztikai eszközöket használnak, azonosítják az aktív és passzív hibakódokat, élő adatokat rögzítenek és elemeznek. Az adatokat összevetik a jármű normál működési értékeivel, meghatározzák a hiba forrását, majd javaslatot tesznek a szükséges beavatkozásokra. Emellett dokumentálják a folyamatot, és döntenek arról, hogy a motorkerékpár visszaadható-e üzemszerű használatra.
A projekt célja, hogy a tanulók képesek legyenek önállóan kezelni a modern fedélzeti diagnosztikai rendszerek adatait, precízen értelmezni a mérések eredményeit, és ezek alapján megalapozott javítási döntéseket hozni.</t>
    </r>
  </si>
  <si>
    <t>Motorkerékpár-adatbázisok</t>
  </si>
  <si>
    <t>Elektronikus rendszerek diagnosztikája</t>
  </si>
  <si>
    <t>Tüzelőanyag-ellátó- és gyújtásrendszerek diagnosztikája</t>
  </si>
  <si>
    <t xml:space="preserve">Motorkerékpár-villamosság és elektronika
</t>
  </si>
  <si>
    <t>Irányítja a visszaellenőrzés, a diagnosztika folyamatát. Adott esetben elvégzi a méréseket elemzéseket.</t>
  </si>
  <si>
    <t>Motivált a próba és műszeres ellenőrzés precíz elvégzéséért.</t>
  </si>
  <si>
    <t>Motorkerékpár fedélzeti diagnosztikát értelmez, elemez, eredményt értékel.</t>
  </si>
  <si>
    <t>"B" Diagnosztika, hibakeresés és döntés támogatása (4; 10; 13. sor)</t>
  </si>
  <si>
    <r>
      <t xml:space="preserve">A tananyagelemek és a deszkriptorok projektszemléletű kapcsolódása: 
</t>
    </r>
    <r>
      <rPr>
        <sz val="11"/>
        <color theme="1"/>
        <rFont val="Franklin Gothic Book"/>
        <family val="2"/>
        <charset val="238"/>
      </rPr>
      <t>A tanulók olyan projekthelyzeteket modelleznek, amelyek során egy versenymotorkerékpárt fel kell készíteni egy konkrét versenyre, figyelembe véve a versenykiírás technikai követelményeit, az adott pályakörülményeket és a versenyző stílusát. A feladat része a jármű műszaki átvizsgálása, szükséges karbantartása, valamint a versenyen végrehajtott helyszíni beavatkozások szakszerű elvégzése is.
A tanulók elemzik a gyári és módosított technikai megoldásokat (pl. futómű-állítás, fék- és gumiabroncsválasztás, telemetriai érzékelők finomhangolása), majd felelősen kiválasztják azokat a módosításokat, amelyek növelik a versenyző teljesítményét, de nem veszélyeztetik a biztonságot vagy a szabályosságot. A verseny alatt jelentkező hibák esetén gyors diagnosztikai döntést hoznak, és szükség szerint azonnali beavatkozást végeznek.
A projektszemléletű oktatás lehetővé teszi, hogy a tanulók önállóan végezzenek versenykörnyezetben felelős, szabályos és hatékony beállítási és szervizmunkát, miközben figyelembe veszik a versenytechnikai sajátosságokat és a versenyző biztonságát.</t>
    </r>
  </si>
  <si>
    <t>Felelősségének tudatában végzi munkáját, szem előtt tartva a versenyző biztonságát és eredményességét.</t>
  </si>
  <si>
    <t>Elkötelezett a versenyszabályok betartásában.</t>
  </si>
  <si>
    <t>Ismeri a versenykiírások műszaki tartalmát, ismeri a gyáritól eltérő megoldások előnyeit, hátrányait.</t>
  </si>
  <si>
    <t>Motorkerékpárt versenyre felkészít, a versenyen a szükséges javításokat, beállításokat, karbantartásokat elvégzi.</t>
  </si>
  <si>
    <t>"E" Verseny- és speciális szerelésre való felkészítés (8; 11; 12. sor)</t>
  </si>
  <si>
    <r>
      <t xml:space="preserve">A tananyagelemek és a deszkriptorok projektszemléletű kapcsolódása: 
</t>
    </r>
    <r>
      <rPr>
        <sz val="11"/>
        <color theme="1"/>
        <rFont val="Franklin Gothic Book"/>
        <family val="2"/>
        <charset val="238"/>
      </rPr>
      <t>A tanulók olyan projektfeladatokban vesznek részt, amelyek célja egy használt motorkerékpár hatósági műszaki vizsgára való felkészítése. A járművek több területen (pl. fékhatás, világítás, kormánymű, futómű vagy emisszió) kisebb-nagyobb hibákat mutatnak, amelyeket javítani kell a vizsga sikeressége érdekében.
A tanulók az aktuális közlekedésbiztonsági és jogszabályi követelmények alapján felmérik a szükséges javításokat, elvégzik a beavatkozásokat (pl. izzócsere, fékrendszer javítás, lengéscsillapító-csere), majd műszeres és gyakorlati vizsgálatokkal ellenőrzik a beállításokat. A folyamat során külön figyelmet fordítanak a fenntartható anyagkezelésre, a hulladék megfelelő gyűjtésére, valamint a selejtezett alkatrészek szakszerű kezelésére. 
A projektfeladatok célja, hogy a tanulók megértsék a hatósági vizsgálatok jelentőségét, képesek legyenek a járművet ezeknek megfelelően előkészíteni, és a közlekedésbiztonságot szem előtt tartva önálló javítási döntéseket hozni.</t>
    </r>
  </si>
  <si>
    <t>A motorkerékpár és fődarabjai bontási technológiájának dokumentációi</t>
  </si>
  <si>
    <t>Motorkerékpár kárfelvételi, biztosítási és értékesítési dokumentációi</t>
  </si>
  <si>
    <t>Közlekedésbiztonságot szem előtt tartva a fenntarthatóság alapján végzi munkáját.</t>
  </si>
  <si>
    <t>A hatósági vizsgálatokkal kapcsolatos ismeretek, szabályok alapján javítási tevékenységet végez.</t>
  </si>
  <si>
    <r>
      <t xml:space="preserve">A tananyagelemek és a deszkriptorok projektszemléletű kapcsolódása: 
</t>
    </r>
    <r>
      <rPr>
        <sz val="11"/>
        <color theme="1"/>
        <rFont val="Franklin Gothic Book"/>
        <family val="2"/>
        <charset val="238"/>
      </rPr>
      <t>A tanulók olyan projekthelyzetekben dolgoznak, amelyek során a motorkerékpár fő elektronikus vezérlőegységeit (pl. gyújtásvezérlő, motorirányító, ABS- vagy injektorvezérlő modul) javítás vagy csere után újra aktiválni, illeszteni, valamint működésüket ellenőrizni kell.
A projekfeladatokt során a tanulók azonosítják a kódolt egységeket, csatlakoztatják őket diagnosztikai eszközökhöz, elvégzik a szükséges inicializálásokat és kódolásokat, majd műszeres vizsgálatokkal visszaellenőrzik a rendszer működését. Szükség esetén elemzik a mért adatokat is (pl. szenzorjelek, hibakódok), és önálló döntést hoznak arról, hogy a jármű üzemszerű állapotba került-e.
A projektfeladatok célja, hogy a tanulók biztonságosan és szabályosan kezeljék a modern motorkerékpárok érzékeny vezérlőegységeit, képesek legyenek azok javítás utáni aktiválására, valamint értelmezni tudják az elektronikus rendszerek viselkedését a diagnosztikai eredmények alapján.</t>
    </r>
  </si>
  <si>
    <t>Irányítja a visszaellenőrzés diagnosztikai folyamatát. Adott esetben elvégzi a méréseket elemzéseket.</t>
  </si>
  <si>
    <t>Próba és műszeres ellenőrzés alapján tud dönteni a megfelelő üzemi állapotról.</t>
  </si>
  <si>
    <t>Motorkerékpárban található kódolt egységeket kezel.  A jármű üzembe helyezésekor, illetve javítását követően azok élesztéséről gondoskodik.</t>
  </si>
  <si>
    <r>
      <t xml:space="preserve">A tananyagelemek és a deszkriptorok projektszemléletű kapcsolódása: 
</t>
    </r>
    <r>
      <rPr>
        <sz val="11"/>
        <color theme="1"/>
        <rFont val="Franklin Gothic Book"/>
        <family val="2"/>
        <charset val="238"/>
      </rPr>
      <t>A tanulók olyan projekthelyzetekben dolgoznak, ahol a motorkerékpár nem működik megfelelően – például indítási nehézségek, bizonytalan menetdinamika vagy világítási problémák jelentkeznek. A hiba pontos beazonosítása után több karbantartási és javítási megoldást mérlegelnek, mint például beállítás, részleges alkatrészcsere vagy teljes alkatrészcsoport felújítása.
A projektfeladatok során elsajátítják a vizsgált alkatrészek (például fékrendszer, kormányzás, futómű vagy elektromos rendszer) beállításának, cseréjének és műszeres ellenőrzésének menetét. A beavatkozás után döntést hoznak a motorkerékpár üzemképességéről, miközben figyelembe veszik az alkatrészek állapotát és a fenntarthatósági szempontokat.
Újrahasznosítható elemeket szelektálnak, és a hulladékkezelési előírásoknak megfelelően csoportosítják a keletkező hulladékot.
A projektfeladatok célja, hogy a tanulók a szervizelési beavatkozások során ne csak műszaki, hanem gazdasági és környezetvédelmi szempontból is felelősségteljes döntéseket hozzanak.</t>
    </r>
  </si>
  <si>
    <t>Próba és műszeres ellenőrzés alapján önálló döntést hoz a megfelelő üzemi állapotról.</t>
  </si>
  <si>
    <t>Tisztában van az elvégzett munka precíz elvégzésének fontosságával. Selejt alkatrészeket a környezetvédelem és fenntarthatóság szem előtt tartásával kezel.</t>
  </si>
  <si>
    <t>Motorkerékpáron szükséges cseréket, javításokat, beállításokat elvégez.</t>
  </si>
  <si>
    <t>"D" Javítási technológiák kiválasztása és alkalmazása (5; 6; 7; 9. sor)</t>
  </si>
  <si>
    <r>
      <t xml:space="preserve">A tananyagelemek és a deszkriptorok projektszemléletű kapcsolódása: 
</t>
    </r>
    <r>
      <rPr>
        <sz val="11"/>
        <color theme="1"/>
        <rFont val="Franklin Gothic Book"/>
        <family val="2"/>
        <charset val="238"/>
      </rPr>
      <t>A tanulók olyan projektszemléletű feladat keretében dolgoznak, amelyek során motorkerékpárok instabil futása, irányíthatósági problémái vagy baleset utáni sérülései alapján felmerül a vázszerkezet hibájának gyanúja. A feladat célja annak meghatározása, hogy milyen mértékű elváltozás áll fenn, milyen javítási lehetőségek állnak rendelkezésre, illetve hogy a vázszerkezet javítható-e, vagy cserére szorul.
A tanulók szakszerű műszeres méréseket végeznek (például átlómérés, egyenesség-ellenőrzés, futómű-pozíció vizsgálata), majd összevetik az eredményeket a gyári értékekkel. Az adatok alapján meghatározzák a hiba forrását és mértékét, majd különböző javítási technológiákat mérlegelnek – például korrekciós beállítást, szerkezeti igazítást vagy teljes vázmodul cserét. Ezután kiválasztják a legbiztonságosabb, műszakilag indokolt és gazdaságilag fenntartható megoldást.
A feladat célja, hogy a tanulók elmélyítsék a vázszerkezetek javításával kapcsolatos szakmai tudásukat, tudatosan és szabályosan végezzék a biztonsági szempontból kiemelten fontos beavatkozásokat, valamint képesek legyenek felelősségteljes döntést hozni komolyabb szerkezeti eltérés esetén.</t>
    </r>
  </si>
  <si>
    <t>Felelősségének tudatában javítja, szereli a motorkerékpárok vázrendszereit, illetve irányítja annak szerelését a gazdasági szempontok figyelembevételével.</t>
  </si>
  <si>
    <t>Elkötelezett a biztonságos munkavégzés mellett, szabálykövetően végzi a munkáját. Szem előtt tartja a biztonságért felelős felszereltségek nagyfokú odafigyeléssel történő javítását.</t>
  </si>
  <si>
    <t>Ismeri a motorkerékpárok váztípusait, felépítését és működésének elvét, észreveszi a megfelelő működéstől való eltéréseket. Magabiztosan használja a diagnosztikai eszközöket, azok segítségével behatárolja a hiba forrását. Tudja javítani a hibákat.</t>
  </si>
  <si>
    <t>Motorkerékpár vázszerkezetet megjavít, ellenőrzi a vázszerkezet mechanikai állapotát, szakszerű műszeres mérés után értékel, javítja, beállítja, vagy kicseréli az alkatrészeket.</t>
  </si>
  <si>
    <r>
      <t xml:space="preserve">A tananyagelemek és a deszkriptorok projektszemléletű kapcsolódása: 
</t>
    </r>
    <r>
      <rPr>
        <sz val="11"/>
        <rFont val="Franklin Gothic Book"/>
        <family val="2"/>
        <charset val="238"/>
      </rPr>
      <t>A tanulók olyan projektszemléletű oktatás során megvalósuló feladatokon dolgoznak, amelyek során motorkerékpárok működési rendellenességet mutatnak – például indítási nehézséget, töltési problémát vagy fékrendszeri hibát. A tanulók több diagnosztikai és javítási lehetőséget vizsgálnak meg, majd ezek közül kiválasztják a szakmailag legmegalapozottabb, ugyanakkor gazdaságilag is ésszerű megoldást.
A projektszemléletű feladatok során részletesen elemzik az egyes megoldások előnyeit és hátrányait, a várható költségeket, a javítás időigényét, valamint az ügyfél szempontjából fontos tényezőket (például megbízhatóság, garancia, gyorsaság). Döntésüket dokumentálják, és egy szimulált helyzetben – például egy ügyfél vagy tanulócsoport előtt – szóban is megindokolják.
A projektszemléletű oktatás célja, hogy a tanulók képesek legyenek felelősségteljes, gazdasági szempontokat is figyelembe vevő döntést hozni, és azt világosan, érthetően kommunikálni munkatársaik vagy az ügyfelek felé.</t>
    </r>
  </si>
  <si>
    <t>Felelősségének tudatában javítja, szereli a motorkerékpárokat, illetve irányítja annak szerelését a gazdasági szempontok figyelembevételével.</t>
  </si>
  <si>
    <t>Törekszik a lehető leggyorsabb és legjobb minőségű munkavégzésre.</t>
  </si>
  <si>
    <t>Ismeri a gyári technológia eredményeit és korlátait, tisztában van az alternatív javítás-technológiai megoldások által nyújtott lehetőségekkel.</t>
  </si>
  <si>
    <r>
      <t xml:space="preserve">A tananyagelemek és a deszkriptorok projektszemléletű kapcsolódása:
</t>
    </r>
    <r>
      <rPr>
        <sz val="11"/>
        <color theme="1"/>
        <rFont val="Franklin Gothic Book"/>
        <family val="2"/>
        <charset val="238"/>
      </rPr>
      <t>„Versenymotorkerékpár teljesítményjavítás – Projektfeladat a műszaki fejlesztések és beállítások terén”
A tanulók olyan projektfeladatokon dolgoznak, ahol versenymotorkerékpárok teljesítményének javítása a cél – például a futómű pontosabb hangolása, a fékrendszer finomhangolása vagy a telemetriai rendszer fejlesztése révén. A feladatok során megvizsgálják a gyári technológia által biztosított beállítási és javítási lehetőségeket, majd ezeket összevetik alternatív, tuning vagy versenycélú megoldásokkal.
A projektfeladatok során a tanulók mérlegelik, hogy mely beavatkozások eredményeznek magasabb műszaki színvonalat, és figyelembe veszik azok hatását a megbízhatóságra, a szabályosságra, valamint a költségekre. E döntés alapján kiválasztják a legmegfelelőbb technológiát, majd elvégzik az adott rendszer beállítását vagy módosítását.
A cél, hogy a tanulók képesek legyenek tudatosan választani különböző javítási és fejlesztési technológiák között, miközben törekednek a maximális műszaki teljesítmény elérésére.</t>
    </r>
  </si>
  <si>
    <t>Törekszik az adott lehetőségeken belül a legmagasabb szintű technológia kiválasztására.</t>
  </si>
  <si>
    <t>A gyári technológiával történő javításnál, beállításnál magasabb szintű technikákat, technológiákat alkalmaz a motorkerékpár magasabb műszaki színvonalának elérése érdekében (műszaki tuning).</t>
  </si>
  <si>
    <r>
      <t xml:space="preserve">A tananyagelemek és a deszkriptorok projektszemléletű kapcsolódása:
</t>
    </r>
    <r>
      <rPr>
        <sz val="11"/>
        <color theme="1"/>
        <rFont val="Franklin Gothic Book"/>
        <family val="2"/>
        <charset val="238"/>
      </rPr>
      <t>A tanulók olyan projektfeladatokban dolgoznak, amelyek során egy-egy meghibásodás esetén több javítási lehetőség is szóba jöhet – például kuplunghiba, futómű-probléma, világítási rendellenesség vagy indítási nehézségek esetén. Minden szituációban felmérik az elérhető javítástechnológiákat: lehetőség szerint csak a hibás alkatrészt javítják vagy cserélik, részleges egységet újítanak fel, vagy komplett egységcserében gondolkodnak.
A projektfeladatok során a tanulók összehasonlítják a megoldási lehetőségeket műszaki megfelelőség, költségvonzat, alkatrész-hozzáférhetőség és környezeti hatás szempontjából. Mérlegelik, hogy melyik megoldás biztosítja a legjobb műszaki eredményt, milyen költségterhet jelent az ügyfél számára, és hogy a javítás során keletkező hulladék, illetve az új alkatrészek előállítása mennyire fenntartható.
A tanulók a különböző szempontokat értékelve kiválasztják az adott helyzetre legalkalmasabb javítási megoldást, majd – ha a körülmények engedik – elvégzik a beavatkozást, dokumentálják a munkát, és reflektálnak a döntésük indokaira.
A projektfeladatok célja, hogy fejlődjön a tanulók szakmai mérlegelő képessége, tudatos döntéshozatali készsége, és képessé váljanak arra, hogy a jövőben a leginkább alkalmazható megoldást válasszák ki egy adott műszaki feladat esetén.</t>
    </r>
  </si>
  <si>
    <t>Törekszik az ügyfél igényeit kielégítve a motorkerékpár szakszerű és gazdaságos megjavításának elvégzésére.</t>
  </si>
  <si>
    <t>Ismeri a munkafolyamathoz tartozó lehetséges megoldásokat.</t>
  </si>
  <si>
    <r>
      <t xml:space="preserve">A tananyagelemek és a deszkriptorok projektszemléletű kapcsolódása: 
</t>
    </r>
    <r>
      <rPr>
        <sz val="11"/>
        <color theme="1"/>
        <rFont val="Franklin Gothic Book"/>
        <family val="2"/>
        <charset val="238"/>
      </rPr>
      <t>„Alkatrészválasztás felelősséggel” – Javítási döntések gazdasági és technológiai mérlegeléssel:
A tanulók motorkerékpárok hibás alkatrészeinek cseréjére kapnak megbízást. A projektfeladatok során azonosítaniuk kell a szükséges alkatrészeket, majd műszaki és gazdasági szempontok szerint értékelniük kell a választható opciókat: gyári új, gyári felújított, utángyártott alkatrész. Ezután az ügyfél igényeit figyelembe véve választanak, és dokumentálják a döntésüket. A projektfeladatok célja a javítástechnológiai megfelelőség és az ár/érték arány összehangolása.</t>
    </r>
  </si>
  <si>
    <t>Felelősséget vállal a kiválasztott alkatrészek és segédanyagok javítástechnológiának megfelelőségéért.</t>
  </si>
  <si>
    <t>Motorkerékpár javításhoz, összeállításhoz szükséges cserealkatrészeket, segédanyagokat meghatároz, azonosít, műszaki és gazdaságosság szempontjából mérlegel, gyári, felújított vagy utángyártott alkatrészek beépítését illetően.</t>
  </si>
  <si>
    <r>
      <t xml:space="preserve">A tananyagelemek és a deszkriptorok projektszemléletű kapcsolódása: 
</t>
    </r>
    <r>
      <rPr>
        <sz val="11"/>
        <color theme="1"/>
        <rFont val="Franklin Gothic Book"/>
        <family val="2"/>
        <charset val="238"/>
      </rPr>
      <t>Eszköz- és információkiválasztás a javításhoz:
A tanulók javítási feladatok (pl. első fék javítása, futómű ellenőrzése) alapján kiválasztják a szükséges szerszámokat és műhelyberendezéseket, valamint az információforrásokat (pl. szervizdokumentáció, műszaki rajz, elektronikus adatbázis). A projektfeladatok során figyelembe veszik a műhely adottságait, az ügyfél igényeit, és értékelik a kiválasztott megoldások gazdaságosságát, fenntarthatóságát. A tanulók felelősséget vállalnak az általuk választott eszközök és módszerek megfelelőségéért.</t>
    </r>
  </si>
  <si>
    <t>Törekszik az ügyfél igényeit kielégítve a motorkerékpár szakszerű, fenntartható és gazdaságos megjavításának elvégzésére.</t>
  </si>
  <si>
    <t>Ismeri a műhely adottságait, az információ beszerzésének lehetőségeit.</t>
  </si>
  <si>
    <t>Kiválasztja a motorkerékpár javításához, szereléséhez szükséges berendezéseket, szerszámokat, leírásokat, útmutatókat.</t>
  </si>
  <si>
    <r>
      <t xml:space="preserve">A tananyagelemek és a deszkriptorok projektszemléletű kapcsolódása: 
</t>
    </r>
    <r>
      <rPr>
        <sz val="11"/>
        <color theme="1"/>
        <rFont val="Franklin Gothic Book"/>
        <family val="2"/>
        <charset val="238"/>
      </rPr>
      <t>Adminisztrációs munka a szervizben
A tanulók munkalapok és megrendelőlapok alapján kitöltik a szükséges adminisztrációs nyomtatványokat (kézzel vagy számítógéppel), majd nyilvántartásba veszik az adatokat egy egyszerű adatbázisban. A projektfeladatok során figyelnek a pontos, szabályos ügykezelésre, valamint megismerik az ügyfélszolgálati szabályokat. A cél a precíz adminisztrációs tevékenység gyakorlása valós szervizkörnyezethez illeszkedő helyzetben.</t>
    </r>
  </si>
  <si>
    <t>Ismeri a munkafolyamatok adminisztratív teendőit.</t>
  </si>
  <si>
    <t>"C" Irányítás, adminisztratív és műszaki felelősségvállalás (2. sor)</t>
  </si>
  <si>
    <r>
      <t xml:space="preserve">A tananyagelemek és a deszkriptorok projektszemléletű kapcsolódása: 
</t>
    </r>
    <r>
      <rPr>
        <sz val="11"/>
        <rFont val="Franklin Gothic Book"/>
        <family val="2"/>
        <charset val="238"/>
      </rPr>
      <t>Motorkerékpár hibakeresés és beavatkozás
Egy projekt részeként a tanulók valós vagy szimulált hibajelenséggel rendelkező motorkerékpárokat vagy (quadokat) vizsgálnak. A projektek során az oktató vagy egy „ügyfél” által közölt panaszokat értelmezik, majd kipróbálják a járműveket. Saját észleléseik alapján azonosítják a rendellenes működés tüneteit, és meghatározzák a hibát okozó alkatrészcsoportot. A tanulók ezután meghozzák a szükséges javítási döntéseket, majd önállóan vagy irányított módon beavatkozásokat végeznek. A cél a diagnosztikai gondolkodás fejlesztése, a hibamegállapítás gyakorlása, és a szakszerű javítások végrehajtása.</t>
    </r>
  </si>
  <si>
    <t>Ismeri a motorkerékpár szerkezetek működését, diagnosztikai eljárásait.</t>
  </si>
  <si>
    <t>Kipróbálja a motorkerékpárt (quadot), pontosítja az ügyfél által elmondottakat, tapasztalatai alapján észreveszi és beazonosítja a motorkerékpár rendellenes működését okozó alkatrészt, alkatrészcsoportot.</t>
  </si>
  <si>
    <r>
      <t xml:space="preserve">Kapcsolódó tananyagegységek:
</t>
    </r>
    <r>
      <rPr>
        <sz val="11"/>
        <color theme="1"/>
        <rFont val="Franklin Gothic Book"/>
        <family val="2"/>
        <charset val="238"/>
      </rPr>
      <t xml:space="preserve">"C" </t>
    </r>
  </si>
  <si>
    <r>
      <t xml:space="preserve">időkeret: </t>
    </r>
    <r>
      <rPr>
        <sz val="11"/>
        <color theme="1"/>
        <rFont val="Franklin Gothic Book"/>
        <family val="2"/>
        <charset val="238"/>
      </rPr>
      <t>9 óra</t>
    </r>
  </si>
  <si>
    <t>A tanulók gyártásközi minőségellenőrzési jegyzőkönyvekből, hibastatisztikákból és mérési eredményekből kiindulva elemzést készítenek a hibák típusairól, gyakoriságáról és előfordulási helyéről. Az adatok alapján következtetéseket vonnak le a gyártási folyamat gyenge pontjaira vonatkozóan. Projektjük zárásaként javaslatot tesznek a gyártási folyamat technológiai vagy szervezési módosítására, mellyel csökkenthető a hibák előfordulása.
Az oktató egy gyártósorról származó, féléves hibastatisztikát ad át a tanulóknak (pl. illesztési hibák, alkatrészhiány, nem megfelelő nyomaték stb.). A tanulók ezeket az adatokat Excel-táblázatban dolgozzák fel, grafikusan megjelenítik a hibák eloszlását, majd elemzik a hibák okait. Végül konkrét, szakmailag megalapozott javaslatokat fogalmaznak meg a gyártás módosítására (pl. szerszámcsere, munkautasítás-pontosítás vagy plusz ellenőrzési pont bevezetése).</t>
  </si>
  <si>
    <r>
      <rPr>
        <b/>
        <sz val="11"/>
        <rFont val="Franklin Gothic Book"/>
        <family val="2"/>
        <charset val="238"/>
      </rPr>
      <t xml:space="preserve">Kapcsolódó tananyagegységek:
</t>
    </r>
    <r>
      <rPr>
        <sz val="11"/>
        <rFont val="Franklin Gothic Book"/>
        <family val="2"/>
        <charset val="238"/>
      </rPr>
      <t xml:space="preserve">"B" </t>
    </r>
  </si>
  <si>
    <r>
      <t xml:space="preserve">időkeret: </t>
    </r>
    <r>
      <rPr>
        <sz val="11"/>
        <color theme="1"/>
        <rFont val="Franklin Gothic Book"/>
        <family val="2"/>
        <charset val="238"/>
      </rPr>
      <t>10 óra</t>
    </r>
  </si>
  <si>
    <t>„Indulásra kész” – Teljes körű jármű-ellenőrzés, hibakezelés és üzembe helyezés
A tanulók egy frissen legyártott jármű végső ellenőrzését, a működési próbákat és az üzembe helyezéshez szükséges vizsgálatokat végzik el. A folyamat során a járművön hibákat is találnak, amelyeket a gyártói előírásoknak megfelelően diagnosztizálnak, javítanak, majd visszaellenőriznek. Végül elkészítik az átadás előtti minőségi jegyzőkönyvet, dokumentálják az összes vizsgálati és javítási tevékenységet, és javaslatot tesznek a jármű kiadására vagy visszatartására.
A szimulált helyzet szerint egy új jármű kerül a tanulókhoz, amelyet a gyártósor utolsó állomásán kell végső ellenőrzés alá vonni. Az oktató meghatározza, hogy néhány rendszeren kisebb vagy rejtett hibát fedeznek fel, így a tanulóknak:
• fel kell tárniuk a hibákat (pl. nem működő féklámpa, rendellenes futómű-zaj),
• a javításokat végre kell hajtaniuk,
• dokumentálniuk kell az egész folyamatot.</t>
  </si>
  <si>
    <r>
      <t xml:space="preserve">Kapcsolódó tananyagegységek:
</t>
    </r>
    <r>
      <rPr>
        <sz val="11"/>
        <color theme="1"/>
        <rFont val="Franklin Gothic Book"/>
        <family val="2"/>
        <charset val="238"/>
      </rPr>
      <t xml:space="preserve">"A" </t>
    </r>
  </si>
  <si>
    <t xml:space="preserve">„Minőségből nem engedünk” – Teljes körű szerelési és minőségbiztosítási folyamat egy gyártósori járműelem példáján
A tanulók egy járműmodul (pl. első futómű, fékegység vagy akkumulátortartó) összeszerelését végzik el egy valós vagy szimulált gyártósori munkakörnyezetben, műveleti utasítás alapján. A munkafolyamat közben minőségellenőrzési pontokat építenek be, majd a szalagon továbbhaladó alkatrész következő ellenőrzési szintjét is elvégzik. Az esetleges hibákat és eltéréseket dokumentálják, javaslatot tesznek a javításra, újragyártásra vagy módosításra. A projekt során kiemelt figyelmet kap a szabálykövetés, a hibamegelőzés és a dokumentációs fegyelem.
A tanulók egy oktatóműhelyben vagy tanműhelyi gyártási cellában dolgoznak, ahol az oktató egy előre elkészített munkautasítást ad át. A feladat egy komplex modul összeszerelése (pl. hátsó futómű).
A tanulóknak:
• követniük kell a munkautasítás lépéseit,
• ellenőrzéseket kell beiktatniuk (illeszkedés, csavarozási nyomaték stb.),
• hibát észlelve minőségi jegyzőkönyvet kell írniuk,
• majd jelentést készítenek a minőségellenőrzési és szerelési folyamatról.
</t>
  </si>
  <si>
    <r>
      <t xml:space="preserve">A tananyagelemek és a deszkriptorok projektszemléletű kapcsolódása: 
</t>
    </r>
    <r>
      <rPr>
        <sz val="11"/>
        <color theme="1"/>
        <rFont val="Franklin Gothic Book"/>
        <family val="2"/>
        <charset val="238"/>
      </rPr>
      <t>A tanulók termelési logisztikai szituációkat szimulálnak – például az oktató átad egy ütemezési hibát, szállítmánykésést vagy készlethiányt tartalmazó feladatot. A tanulók logisztikai adatlapokból, rendelési és szállítási listákból dolgoznak, ábrát, táblázatot használnak a készletkövetéshez, és a projektfeladatok során javaslatot tesznek az anyagellátás újraszervezésére (pl. sorrendmódosítás, pufferkészlet, gyorsított szállítás). A cél a logikus gondolkodás, a rendszerben való tervezés és a gyártástámogató szerepkör gyakorlása.</t>
    </r>
  </si>
  <si>
    <t>Felügyeli a logisztikai folyamatok hatékony, zavartalan működését.</t>
  </si>
  <si>
    <t>Figyelemmel kíséri a logisztikai folyamatok szervezési, szállítási szempontjait.</t>
  </si>
  <si>
    <t>Alapszinten ismeri a logisztikai folyamatokat, elektronikus rendszereket (Rendelés, szállítás, tárolás, túlszállítás stb.).</t>
  </si>
  <si>
    <t>Gyártásban logisztikai tevékenységet végez.</t>
  </si>
  <si>
    <t>"C" Gyártástámogatás és logisztika 
(7; 8. sor)</t>
  </si>
  <si>
    <r>
      <t xml:space="preserve">A tananyagelemek és a deszkriptorok projektszemléletű kapcsolódása: 
</t>
    </r>
    <r>
      <rPr>
        <sz val="11"/>
        <color theme="1"/>
        <rFont val="Franklin Gothic Book"/>
        <family val="2"/>
        <charset val="238"/>
      </rPr>
      <t>A tanulók valós gyártási részfolyamatokat vizsgálnak meg (pl. karosszériaelemek illesztése vagy csavarozási műveletek), amelyeknél az oktató jelzi, hogy gyakori az időveszteség vagy ergonómiai probléma. A tanulók elemzik a folyamat lépéseit, műhelyrajzokat, munkautasításokat hasonlítanak össze. A projektfeladatok során alternatív megoldásokat keresnek (pl. szerelési sorrend optimalizálása, munkaterület átszervezése), majd prezentációban javaslatot tesznek hatékonyabb munkavégzésre. A cél a rendszerátlátás, logikus gondolkodás és a kreatív megoldások fejlesztése.</t>
    </r>
  </si>
  <si>
    <t>Korrigál, javaslatot tesz a hatékony, ergonomikusabb munkavégzés kapcsán.</t>
  </si>
  <si>
    <t>Nyitott az új megoldásokra. Törekszik a legjobb alternatívák alkalmazására.</t>
  </si>
  <si>
    <t>Átfogóan ismeri az elvégzett folyamatokat/ munkaterületeket.</t>
  </si>
  <si>
    <t>Gyártástechnológiát javító/módosító folyamatok kidolgozásában, támogatásában részt vesz.</t>
  </si>
  <si>
    <r>
      <t xml:space="preserve">A tananyagelemek és a deszkriptorok projektszemléletű kapcsolódása: 
</t>
    </r>
    <r>
      <rPr>
        <sz val="11"/>
        <color theme="1"/>
        <rFont val="Franklin Gothic Book"/>
        <family val="2"/>
        <charset val="238"/>
      </rPr>
      <t>A tanulók előre kiadott javítási vagy szerelési feladatok során végigvezetik a szükséges dokumentációkat – beleértve a munkalapokat, műveleti lapokat, alkatrészjegyzékeket vagy digitális bejegyzéseket. A projektfeladatok során begyakorolják az adatok pontos, szabatos és szaknyelvi rögzítését, valamint az archiválási lépéseket. Például fékcsere vagy motorhiba elhárítása után rögzítik az elvégzett tevékenységeket, az alkatrészcsere adatait és a végső minőségellenőrzési jegyzőkönyvet. A cél az, hogy a tanulók önállóan és pontosan kezeljék a dokumentumokat, növelve ezzel a javítás nyomon követhetőségét és megbízhatóságát.</t>
    </r>
  </si>
  <si>
    <t>Önállóan képes a dokumentumok szakszerű kezelésére.</t>
  </si>
  <si>
    <t>Törekszik a pontos, részletes megfogalmazásra.</t>
  </si>
  <si>
    <t>Részletesen ismeri és érti a használt műszaki dokumentumok tartalmát.</t>
  </si>
  <si>
    <t>Javításhoz, szerelési folyamathoz szükséges előírt/kötelező dokumentumokat kitölt, kezel, tárol, archivál.</t>
  </si>
  <si>
    <t>"B" Üzembe helyezés és hibaelhárítás 
(4; 5; 6. sor)</t>
  </si>
  <si>
    <r>
      <t xml:space="preserve">A tananyagelemek és a deszkriptorok projektszemléletű kapcsolódása: 
</t>
    </r>
    <r>
      <rPr>
        <sz val="11"/>
        <color theme="1"/>
        <rFont val="Franklin Gothic Book"/>
        <family val="2"/>
        <charset val="238"/>
      </rPr>
      <t>A tanulók üzembe helyezés alatt álló járműveknél hibajelenségeket észlelnek – például nem működő világítás, rossz fékrendszer vagy motorhiba. A projektfeladatok során diagnosztikai eszközökkel vizsgálják meg a problémát, hibakódokat olvasnak ki, majd multiméterrel vagy más mérőműszerrel az érintett rendszert (villamosság, mechanika vagy elektronika) elemzik. A hibát/hibákat a gyártói dokumentáció alapján azonosítják, kijavítják, majd elvégzik az előírt visszaellenőrzéseket. A javítási folyamatokat rövid dokumentációban rögzítik. A cél az, hogy a tanulók képesek legyenek az üzembe helyezéskor jelentkező hibákat önállóan, szakszerűen és fenntarthatóan javítani.</t>
    </r>
  </si>
  <si>
    <t>Az előírt gyártói és diagnosztikai utasítások alapján a hibák javítását önállóan végrehajtja. Javítás után visszaellenőrzést önállóan végez.</t>
  </si>
  <si>
    <t>Szem előtt tartja a költséghatékony munkavégzést, a fenntarthatóság szempontját kiemelten kezeli.</t>
  </si>
  <si>
    <t>Részletesen és komplexitásában ismeri a járművek mechanikai és elektronikai rendszereit, működéséit, funkcióit.</t>
  </si>
  <si>
    <t>A járműveken vizsgálat, üzembehelyezés közben észlelt hibákat elhárítja.</t>
  </si>
  <si>
    <r>
      <t xml:space="preserve">A tananyagelemek és a deszkriptorok projektszemléletű kapcsolódása: </t>
    </r>
    <r>
      <rPr>
        <sz val="11"/>
        <rFont val="Franklin Gothic Book"/>
        <family val="2"/>
        <charset val="238"/>
      </rPr>
      <t xml:space="preserve">
A tanulók a szalagról lekerülő járművek teljes körű üzembe helyezését és átvizsgálását végzik el. A projektszemléletű oktatás során a feladatokat úgy célszerű összeállítani, hogy a tanulók a járművek indítása előtt minden szükséges ellenőrzést elvégezzenek (folyadékszintek, világítás, biztonsági rendszerek, kábelek csatlakoztatása), majd az oktató által kijelölt szimulált vagy valós hibákról jegyzőkönyvet készítsenek. A járművek indítását követően tesztelnek minden főbb funkciót, és önállóan döntenek arról, hogy az autók átadhatók-e a következő munkafolyamatra, vagy javítás, utómunka szükséges.</t>
    </r>
  </si>
  <si>
    <t>Felelősséget vállal az általa ellenőrzött járművekért. Az üzembe helyezéshez szükséges eszközöket önállóan kezeli, az utasításokat pontosan betartja, betartatja. Eltérés esetén a hibát rögzíti, dokumentálja.</t>
  </si>
  <si>
    <t>Elkötelezett az ellenőrzés szakszerű elvégzésében</t>
  </si>
  <si>
    <t>Ismeri a járművek vizsgálati szabályait, üzembe helyezésük lépéseit és a szükséges eszközöket.</t>
  </si>
  <si>
    <t>A gyártósorról lekerülő gépjárművek minőségét ellenőrzi, járműveket üzembe helyez.</t>
  </si>
  <si>
    <r>
      <t xml:space="preserve">A tananyagelemek és a deszkriptorok projektszemléletű kapcsolódása: 
</t>
    </r>
    <r>
      <rPr>
        <sz val="11"/>
        <rFont val="Franklin Gothic Book"/>
        <family val="2"/>
        <charset val="238"/>
      </rPr>
      <t>A tanulók gyártósori célállomáson végzik el részben vagy egészben összeszerelt járműmodulok minőségellenőrzését. Az oktató hibás vagy hibátlan elemeket biztosít különféle variációban. A tanulók megvizsgálják az illeszkedéseket, rögzítéseket, alkatrészazonosságokat, hiányosságokat, majd dokumentálják a feltárt hibákat. Az oktató által előírt hibakatalógus vagy ellenőrzőlap segítségével saját minőségellenőrzési jegyzőkönyvet vezetnek. A projektszemléletű oktatás során a feladatokat úgy célszerű összeállítani, hogy a tanulók képesek legyenek önálló, dokumentált minőségi ellenőrzést végezni.</t>
    </r>
  </si>
  <si>
    <t>Önállóan ellenőrzi a felépült részelemeket az előírásnak megfelelően, eltérés esetén a hibát rögzíti, dokumentálja.</t>
  </si>
  <si>
    <t>Elkötelezett az ellenőrzés szakszerű elvégzésében.</t>
  </si>
  <si>
    <t>Ismeri a felépült részelemekre vonatkozó általános vizsgálati lépéseket (Illeszkedés, helyes pozíció, megfelelő alkatrész, sérülés, hiányosság stb.).</t>
  </si>
  <si>
    <t>A gyártási folyamatban a meghatározott szalagszakaszokon, célállomásokon minőségellenőrzést végez.</t>
  </si>
  <si>
    <t>"A" Gyártási folyamat és minőségbiztosítás 
(1; 2; 3. sor)</t>
  </si>
  <si>
    <r>
      <t xml:space="preserve">A tananyagelemek és a deszkriptorok projektszemléletű kapcsolódása: </t>
    </r>
    <r>
      <rPr>
        <sz val="11"/>
        <rFont val="Franklin Gothic Book"/>
        <family val="2"/>
        <charset val="238"/>
      </rPr>
      <t xml:space="preserve">
A tanulók előre legyártott alkatrészek vagy szerelt egységek minőségellenőrzését végzik el előírt utasítások szerint. A projektszemléletű oktatás során különféle minőségbiztosítási eljárásokat (pl. szemrevételezés, meghúzási nyomaték ellenőrzése, mérőeszközökkel való vizsgálat) alkalmaznak. A hibásnak ítélt elemeket dokumentálják, jegyzőkönyvet készítenek, és javaslatot fogalmaznak meg a javításra vagy selejtezésre. A hangsúly a minőségi gondolkodás, szabálykövetés és a dokumentációs fegyelem fejlesztésén van.</t>
    </r>
  </si>
  <si>
    <t>Felelősséget vállal a saját munkája minőségéért.</t>
  </si>
  <si>
    <t>Törekszik minőségi munkavégzésre, a szabályok betartása melletti legjobb megoldások alkalmazására. Értékként tekint az általa elkészített termékre.</t>
  </si>
  <si>
    <t>Ismeri a minőségbiztosítási módszereket, technikákat, a minőségirányítási rendszereket, azok elvárásait tevékenységét ennek megfelelően végzi. (Csavarozástechnika, rögzítéstechnika szemrevételezéses ellenőrzés stb.).</t>
  </si>
  <si>
    <t>Minőségbiztosítási, minőségirányítási és minőségellenőrzési tevékenységet végez.</t>
  </si>
  <si>
    <r>
      <t xml:space="preserve">A tananyagelemek és a deszkriptorok projektszemléletű kapcsolódása: 
</t>
    </r>
    <r>
      <rPr>
        <sz val="11"/>
        <rFont val="Franklin Gothic Book"/>
        <family val="2"/>
        <charset val="238"/>
      </rPr>
      <t>Egy projekt részeként tanulók gyártósori szerelési szimulációkban vesznek részt, ahol előre meghatározott szerelési feladatokat kell végrehajtaniuk munkautasítások alapján. Meghatározott jármű főelemeket kell összeszerelniük. A munkákat folyamatosan ellenőrzi az oktató, visszajelzést adva a lépések pontosságáról, a műveletek sorrendjének betartásáról és a dokumentáció értelmezéséről, vezetéséről. A projektszemléletű oktatás során a feladatokat úgy célszerű összeállítani, hogy elősegítsék a szerelési sorrendiség tudatos alkalmazását, a munkautasítás értelmezési képesség fejlesztését és a gyártásban elvárt precizitás megtapasztalását.</t>
    </r>
  </si>
  <si>
    <t>Műveleti utasítás alapján előírt lépéseket/szereléseket betart, betartat.</t>
  </si>
  <si>
    <t>Figyel a szerelési sorrend betartására.</t>
  </si>
  <si>
    <t>Ismeri a műveleti utasításokban leírt termékek előállításának tartalmát és érti annak elvégzési sorrendjét.</t>
  </si>
  <si>
    <t>Gyártósori folyamatokat szabályzó munkautasítás alapján szerelési tevékenységet végez.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</si>
</sst>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
      <sz val="11"/>
      <name val="Franklin Gothic Book"/>
      <family val="2"/>
      <charset val="238"/>
    </font>
    <font>
      <i/>
      <sz val="11"/>
      <color theme="1"/>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s>
  <borders count="29">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medium">
        <color auto="1"/>
      </left>
      <right/>
      <top style="medium">
        <color auto="1"/>
      </top>
      <bottom style="thin">
        <color auto="1"/>
      </bottom>
      <diagonal/>
    </border>
  </borders>
  <cellStyleXfs count="2">
    <xf numFmtId="0" fontId="0" fillId="0" borderId="0"/>
    <xf numFmtId="0" fontId="6" fillId="7" borderId="0" applyNumberFormat="0" applyBorder="0" applyAlignment="0" applyProtection="0"/>
  </cellStyleXfs>
  <cellXfs count="85">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6" borderId="4" xfId="0" applyFont="1" applyFill="1" applyBorder="1" applyAlignment="1" applyProtection="1">
      <alignment horizontal="center" vertical="center" wrapText="1"/>
      <protection locked="0"/>
    </xf>
    <xf numFmtId="0" fontId="1" fillId="6" borderId="3" xfId="0" applyFont="1" applyFill="1" applyBorder="1" applyAlignment="1" applyProtection="1">
      <alignment horizontal="center" vertical="center" wrapText="1"/>
      <protection locked="0"/>
    </xf>
    <xf numFmtId="0" fontId="1" fillId="0" borderId="13" xfId="0" applyFont="1" applyBorder="1" applyAlignment="1">
      <alignment horizontal="center" vertical="center" wrapText="1"/>
    </xf>
    <xf numFmtId="0" fontId="3" fillId="6" borderId="4"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1" fillId="2" borderId="25" xfId="0" applyFont="1" applyFill="1" applyBorder="1" applyAlignment="1" applyProtection="1">
      <alignment horizontal="center" vertical="center" textRotation="90" wrapText="1"/>
      <protection locked="0"/>
    </xf>
    <xf numFmtId="0" fontId="1" fillId="2" borderId="26" xfId="0" applyFont="1" applyFill="1" applyBorder="1" applyAlignment="1" applyProtection="1">
      <alignment horizontal="center" vertical="center" textRotation="90" wrapText="1"/>
      <protection locked="0"/>
    </xf>
    <xf numFmtId="0" fontId="1" fillId="2" borderId="27" xfId="0" applyFont="1" applyFill="1" applyBorder="1" applyAlignment="1" applyProtection="1">
      <alignment horizontal="center" vertical="center" textRotation="90" wrapText="1"/>
      <protection locked="0"/>
    </xf>
    <xf numFmtId="0" fontId="3" fillId="5" borderId="9" xfId="0" applyFont="1" applyFill="1" applyBorder="1" applyAlignment="1" applyProtection="1">
      <alignment horizontal="justify" vertical="center" wrapText="1"/>
      <protection locked="0"/>
    </xf>
    <xf numFmtId="0" fontId="3" fillId="5" borderId="11" xfId="0" applyFont="1" applyFill="1" applyBorder="1" applyAlignment="1" applyProtection="1">
      <alignment horizontal="justify" vertical="center" wrapText="1"/>
      <protection locked="0"/>
    </xf>
    <xf numFmtId="0" fontId="1" fillId="5" borderId="9" xfId="0" applyFont="1" applyFill="1" applyBorder="1" applyAlignment="1" applyProtection="1">
      <alignment horizontal="justify" vertical="center" wrapText="1"/>
      <protection locked="0"/>
    </xf>
    <xf numFmtId="0" fontId="1" fillId="5" borderId="11" xfId="0" applyFont="1" applyFill="1" applyBorder="1" applyAlignment="1" applyProtection="1">
      <alignment horizontal="justify" vertical="center" wrapText="1"/>
      <protection locked="0"/>
    </xf>
    <xf numFmtId="0" fontId="2" fillId="4" borderId="18" xfId="0" applyFont="1" applyFill="1" applyBorder="1" applyAlignment="1">
      <alignment horizontal="center" vertical="top" wrapText="1"/>
    </xf>
    <xf numFmtId="0" fontId="2" fillId="4" borderId="19" xfId="0" applyFont="1" applyFill="1" applyBorder="1" applyAlignment="1">
      <alignment horizontal="center" vertical="top" wrapText="1"/>
    </xf>
    <xf numFmtId="0" fontId="2" fillId="4" borderId="28" xfId="0" applyFont="1" applyFill="1" applyBorder="1" applyAlignment="1">
      <alignment horizontal="center" vertical="center" wrapText="1"/>
    </xf>
    <xf numFmtId="0" fontId="2" fillId="6" borderId="12" xfId="0" applyFont="1" applyFill="1" applyBorder="1" applyAlignment="1" applyProtection="1">
      <alignment horizontal="justify" vertical="center" wrapText="1"/>
      <protection locked="0"/>
    </xf>
    <xf numFmtId="0" fontId="2" fillId="6" borderId="9" xfId="0" applyFont="1" applyFill="1" applyBorder="1" applyAlignment="1" applyProtection="1">
      <alignment horizontal="justify" vertical="center" wrapText="1"/>
      <protection locked="0"/>
    </xf>
    <xf numFmtId="0" fontId="2" fillId="6" borderId="11" xfId="0" applyFont="1" applyFill="1" applyBorder="1" applyAlignment="1" applyProtection="1">
      <alignment horizontal="justify" vertical="center" wrapText="1"/>
      <protection locked="0"/>
    </xf>
    <xf numFmtId="0" fontId="1" fillId="0" borderId="10"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2" fillId="3" borderId="6" xfId="0" applyFont="1" applyFill="1" applyBorder="1" applyAlignment="1">
      <alignment horizontal="center" vertical="center" textRotation="90" wrapText="1"/>
    </xf>
    <xf numFmtId="0" fontId="2" fillId="3" borderId="7" xfId="0" applyFont="1" applyFill="1" applyBorder="1" applyAlignment="1">
      <alignment horizontal="center" vertical="center" textRotation="90" wrapText="1"/>
    </xf>
    <xf numFmtId="0" fontId="2" fillId="3" borderId="8" xfId="0" applyFont="1" applyFill="1" applyBorder="1" applyAlignment="1">
      <alignment horizontal="center" vertical="center" textRotation="90" wrapText="1"/>
    </xf>
    <xf numFmtId="0" fontId="8" fillId="3" borderId="25" xfId="0" applyFont="1" applyFill="1" applyBorder="1" applyAlignment="1">
      <alignment horizontal="center" vertical="center" wrapText="1"/>
    </xf>
    <xf numFmtId="0" fontId="8" fillId="3" borderId="26" xfId="0" applyFont="1" applyFill="1" applyBorder="1" applyAlignment="1">
      <alignment horizontal="center" vertical="center" wrapText="1"/>
    </xf>
    <xf numFmtId="0" fontId="8" fillId="3" borderId="27" xfId="0" applyFont="1" applyFill="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7" fillId="6" borderId="12" xfId="0" applyFont="1" applyFill="1" applyBorder="1" applyAlignment="1">
      <alignment horizontal="justify" vertical="center" wrapText="1"/>
    </xf>
    <xf numFmtId="0" fontId="7" fillId="6" borderId="9" xfId="0" applyFont="1" applyFill="1" applyBorder="1" applyAlignment="1">
      <alignment horizontal="justify" vertical="center" wrapText="1"/>
    </xf>
    <xf numFmtId="0" fontId="7" fillId="6" borderId="13" xfId="0" applyFont="1" applyFill="1" applyBorder="1" applyAlignment="1">
      <alignment horizontal="justify" vertical="center" wrapText="1"/>
    </xf>
  </cellXfs>
  <cellStyles count="2">
    <cellStyle name="Jó" xfId="1" builtinId="26"/>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P74"/>
  <sheetViews>
    <sheetView tabSelected="1" zoomScale="85" zoomScaleNormal="85" workbookViewId="0">
      <pane ySplit="1" topLeftCell="A2" activePane="bottomLeft" state="frozen"/>
      <selection pane="bottomLeft" activeCell="B15" sqref="B15:B22"/>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37">
        <v>1</v>
      </c>
      <c r="B2" s="26" t="s">
        <v>75</v>
      </c>
      <c r="C2" s="23" t="s">
        <v>10</v>
      </c>
      <c r="D2" s="23" t="s">
        <v>11</v>
      </c>
      <c r="E2" s="23" t="s">
        <v>12</v>
      </c>
      <c r="F2" s="23" t="s">
        <v>13</v>
      </c>
      <c r="G2" s="29" t="s">
        <v>50</v>
      </c>
      <c r="H2" s="30"/>
    </row>
    <row r="3" spans="1:16" x14ac:dyDescent="0.25">
      <c r="A3" s="38"/>
      <c r="B3" s="27"/>
      <c r="C3" s="24"/>
      <c r="D3" s="24"/>
      <c r="E3" s="24"/>
      <c r="F3" s="24"/>
      <c r="G3" s="13" t="s">
        <v>51</v>
      </c>
      <c r="H3" s="14">
        <v>15</v>
      </c>
    </row>
    <row r="4" spans="1:16" ht="31.5" x14ac:dyDescent="0.25">
      <c r="A4" s="38"/>
      <c r="B4" s="27"/>
      <c r="C4" s="24"/>
      <c r="D4" s="24"/>
      <c r="E4" s="24"/>
      <c r="F4" s="24"/>
      <c r="G4" s="13" t="s">
        <v>52</v>
      </c>
      <c r="H4" s="14">
        <v>2</v>
      </c>
    </row>
    <row r="5" spans="1:16" x14ac:dyDescent="0.25">
      <c r="A5" s="38"/>
      <c r="B5" s="27"/>
      <c r="C5" s="24"/>
      <c r="D5" s="24"/>
      <c r="E5" s="24"/>
      <c r="F5" s="24"/>
      <c r="G5" s="13" t="s">
        <v>64</v>
      </c>
      <c r="H5" s="14">
        <v>10</v>
      </c>
    </row>
    <row r="6" spans="1:16" ht="16.5" thickBot="1" x14ac:dyDescent="0.3">
      <c r="A6" s="38"/>
      <c r="B6" s="27"/>
      <c r="C6" s="25"/>
      <c r="D6" s="25"/>
      <c r="E6" s="25"/>
      <c r="F6" s="25"/>
      <c r="G6" s="31" t="s">
        <v>8</v>
      </c>
      <c r="H6" s="33">
        <f>SUM(H3:H5,)</f>
        <v>27</v>
      </c>
    </row>
    <row r="7" spans="1:16" ht="249.95" customHeight="1" thickBot="1" x14ac:dyDescent="0.3">
      <c r="A7" s="39"/>
      <c r="B7" s="28"/>
      <c r="C7" s="35" t="s">
        <v>71</v>
      </c>
      <c r="D7" s="35"/>
      <c r="E7" s="35"/>
      <c r="F7" s="36"/>
      <c r="G7" s="32"/>
      <c r="H7" s="34"/>
    </row>
    <row r="8" spans="1:16" x14ac:dyDescent="0.25">
      <c r="A8" s="37">
        <v>2</v>
      </c>
      <c r="B8" s="26" t="s">
        <v>75</v>
      </c>
      <c r="C8" s="23" t="s">
        <v>14</v>
      </c>
      <c r="D8" s="23" t="s">
        <v>15</v>
      </c>
      <c r="E8" s="23" t="s">
        <v>16</v>
      </c>
      <c r="F8" s="23" t="s">
        <v>17</v>
      </c>
      <c r="G8" s="29" t="s">
        <v>50</v>
      </c>
      <c r="H8" s="30"/>
    </row>
    <row r="9" spans="1:16" ht="31.5" x14ac:dyDescent="0.25">
      <c r="A9" s="38"/>
      <c r="B9" s="27"/>
      <c r="C9" s="24"/>
      <c r="D9" s="24"/>
      <c r="E9" s="24"/>
      <c r="F9" s="24"/>
      <c r="G9" s="13" t="s">
        <v>53</v>
      </c>
      <c r="H9" s="14">
        <v>4</v>
      </c>
    </row>
    <row r="10" spans="1:16" x14ac:dyDescent="0.25">
      <c r="A10" s="38"/>
      <c r="B10" s="27"/>
      <c r="C10" s="24"/>
      <c r="D10" s="24"/>
      <c r="E10" s="24"/>
      <c r="F10" s="24"/>
      <c r="G10" s="13" t="s">
        <v>51</v>
      </c>
      <c r="H10" s="14">
        <v>15</v>
      </c>
    </row>
    <row r="11" spans="1:16" ht="31.5" x14ac:dyDescent="0.25">
      <c r="A11" s="38"/>
      <c r="B11" s="27"/>
      <c r="C11" s="24"/>
      <c r="D11" s="24"/>
      <c r="E11" s="24"/>
      <c r="F11" s="24"/>
      <c r="G11" s="13" t="s">
        <v>54</v>
      </c>
      <c r="H11" s="14">
        <v>4</v>
      </c>
    </row>
    <row r="12" spans="1:16" ht="31.5" x14ac:dyDescent="0.25">
      <c r="A12" s="38"/>
      <c r="B12" s="27"/>
      <c r="C12" s="24"/>
      <c r="D12" s="24"/>
      <c r="E12" s="24"/>
      <c r="F12" s="24"/>
      <c r="G12" s="13" t="s">
        <v>55</v>
      </c>
      <c r="H12" s="14">
        <v>20</v>
      </c>
    </row>
    <row r="13" spans="1:16" ht="137.25" customHeight="1" thickBot="1" x14ac:dyDescent="0.3">
      <c r="A13" s="38"/>
      <c r="B13" s="27"/>
      <c r="C13" s="25"/>
      <c r="D13" s="25"/>
      <c r="E13" s="25"/>
      <c r="F13" s="25"/>
      <c r="G13" s="31" t="s">
        <v>8</v>
      </c>
      <c r="H13" s="33">
        <f>SUM(H9:H12,)</f>
        <v>43</v>
      </c>
    </row>
    <row r="14" spans="1:16" ht="249.95" customHeight="1" thickBot="1" x14ac:dyDescent="0.3">
      <c r="A14" s="39"/>
      <c r="B14" s="28"/>
      <c r="C14" s="35" t="s">
        <v>67</v>
      </c>
      <c r="D14" s="35"/>
      <c r="E14" s="35"/>
      <c r="F14" s="36"/>
      <c r="G14" s="32"/>
      <c r="H14" s="34"/>
    </row>
    <row r="15" spans="1:16" x14ac:dyDescent="0.25">
      <c r="A15" s="37">
        <v>3</v>
      </c>
      <c r="B15" s="26" t="s">
        <v>75</v>
      </c>
      <c r="C15" s="23" t="s">
        <v>18</v>
      </c>
      <c r="D15" s="23" t="s">
        <v>19</v>
      </c>
      <c r="E15" s="23" t="s">
        <v>20</v>
      </c>
      <c r="F15" s="23" t="s">
        <v>21</v>
      </c>
      <c r="G15" s="29" t="s">
        <v>50</v>
      </c>
      <c r="H15" s="30"/>
    </row>
    <row r="16" spans="1:16" ht="31.5" x14ac:dyDescent="0.25">
      <c r="A16" s="38"/>
      <c r="B16" s="27"/>
      <c r="C16" s="24"/>
      <c r="D16" s="24"/>
      <c r="E16" s="24"/>
      <c r="F16" s="24"/>
      <c r="G16" s="13" t="s">
        <v>53</v>
      </c>
      <c r="H16" s="14">
        <v>4</v>
      </c>
    </row>
    <row r="17" spans="1:8" x14ac:dyDescent="0.25">
      <c r="A17" s="38"/>
      <c r="B17" s="27"/>
      <c r="C17" s="24"/>
      <c r="D17" s="24"/>
      <c r="E17" s="24"/>
      <c r="F17" s="24"/>
      <c r="G17" s="13" t="s">
        <v>51</v>
      </c>
      <c r="H17" s="14">
        <v>12</v>
      </c>
    </row>
    <row r="18" spans="1:8" ht="31.5" x14ac:dyDescent="0.25">
      <c r="A18" s="38"/>
      <c r="B18" s="27"/>
      <c r="C18" s="24"/>
      <c r="D18" s="24"/>
      <c r="E18" s="24"/>
      <c r="F18" s="24"/>
      <c r="G18" s="13" t="s">
        <v>54</v>
      </c>
      <c r="H18" s="14">
        <v>6</v>
      </c>
    </row>
    <row r="19" spans="1:8" ht="31.5" x14ac:dyDescent="0.25">
      <c r="A19" s="38"/>
      <c r="B19" s="27"/>
      <c r="C19" s="24"/>
      <c r="D19" s="24"/>
      <c r="E19" s="24"/>
      <c r="F19" s="24"/>
      <c r="G19" s="13" t="s">
        <v>55</v>
      </c>
      <c r="H19" s="14">
        <v>20</v>
      </c>
    </row>
    <row r="20" spans="1:8" x14ac:dyDescent="0.25">
      <c r="A20" s="38"/>
      <c r="B20" s="27"/>
      <c r="C20" s="24"/>
      <c r="D20" s="24"/>
      <c r="E20" s="24"/>
      <c r="F20" s="24"/>
      <c r="G20" s="13" t="s">
        <v>65</v>
      </c>
      <c r="H20" s="14">
        <v>10</v>
      </c>
    </row>
    <row r="21" spans="1:8" ht="76.5" customHeight="1" thickBot="1" x14ac:dyDescent="0.3">
      <c r="A21" s="38"/>
      <c r="B21" s="27"/>
      <c r="C21" s="25"/>
      <c r="D21" s="25"/>
      <c r="E21" s="25"/>
      <c r="F21" s="25"/>
      <c r="G21" s="31" t="s">
        <v>8</v>
      </c>
      <c r="H21" s="33">
        <f>SUM(H16:H20,)</f>
        <v>52</v>
      </c>
    </row>
    <row r="22" spans="1:8" ht="249.95" customHeight="1" thickBot="1" x14ac:dyDescent="0.3">
      <c r="A22" s="39"/>
      <c r="B22" s="28"/>
      <c r="C22" s="35" t="s">
        <v>70</v>
      </c>
      <c r="D22" s="35"/>
      <c r="E22" s="35"/>
      <c r="F22" s="36"/>
      <c r="G22" s="32"/>
      <c r="H22" s="34"/>
    </row>
    <row r="23" spans="1:8" x14ac:dyDescent="0.25">
      <c r="A23" s="37">
        <v>4</v>
      </c>
      <c r="B23" s="26" t="s">
        <v>75</v>
      </c>
      <c r="C23" s="23" t="s">
        <v>22</v>
      </c>
      <c r="D23" s="23" t="s">
        <v>23</v>
      </c>
      <c r="E23" s="23" t="s">
        <v>24</v>
      </c>
      <c r="F23" s="23" t="s">
        <v>25</v>
      </c>
      <c r="G23" s="29" t="s">
        <v>50</v>
      </c>
      <c r="H23" s="30"/>
    </row>
    <row r="24" spans="1:8" x14ac:dyDescent="0.25">
      <c r="A24" s="38"/>
      <c r="B24" s="27"/>
      <c r="C24" s="24"/>
      <c r="D24" s="24"/>
      <c r="E24" s="24"/>
      <c r="F24" s="24"/>
      <c r="G24" s="13" t="s">
        <v>51</v>
      </c>
      <c r="H24" s="14">
        <v>10</v>
      </c>
    </row>
    <row r="25" spans="1:8" ht="31.5" x14ac:dyDescent="0.25">
      <c r="A25" s="38"/>
      <c r="B25" s="27"/>
      <c r="C25" s="24"/>
      <c r="D25" s="24"/>
      <c r="E25" s="24"/>
      <c r="F25" s="24"/>
      <c r="G25" s="13" t="s">
        <v>55</v>
      </c>
      <c r="H25" s="14">
        <v>12</v>
      </c>
    </row>
    <row r="26" spans="1:8" x14ac:dyDescent="0.25">
      <c r="A26" s="38"/>
      <c r="B26" s="27"/>
      <c r="C26" s="24"/>
      <c r="D26" s="24"/>
      <c r="E26" s="24"/>
      <c r="F26" s="24"/>
      <c r="G26" s="13" t="s">
        <v>65</v>
      </c>
      <c r="H26" s="14">
        <v>20</v>
      </c>
    </row>
    <row r="27" spans="1:8" ht="16.5" thickBot="1" x14ac:dyDescent="0.3">
      <c r="A27" s="38"/>
      <c r="B27" s="27"/>
      <c r="C27" s="25"/>
      <c r="D27" s="25"/>
      <c r="E27" s="25"/>
      <c r="F27" s="25"/>
      <c r="G27" s="31" t="s">
        <v>8</v>
      </c>
      <c r="H27" s="33">
        <f>SUM(H24:H26)</f>
        <v>42</v>
      </c>
    </row>
    <row r="28" spans="1:8" ht="249.95" customHeight="1" thickBot="1" x14ac:dyDescent="0.3">
      <c r="A28" s="39"/>
      <c r="B28" s="28"/>
      <c r="C28" s="40" t="s">
        <v>69</v>
      </c>
      <c r="D28" s="40"/>
      <c r="E28" s="40"/>
      <c r="F28" s="41"/>
      <c r="G28" s="32"/>
      <c r="H28" s="34"/>
    </row>
    <row r="29" spans="1:8" x14ac:dyDescent="0.25">
      <c r="A29" s="37">
        <v>5</v>
      </c>
      <c r="B29" s="26" t="s">
        <v>77</v>
      </c>
      <c r="C29" s="23" t="s">
        <v>26</v>
      </c>
      <c r="D29" s="23" t="s">
        <v>27</v>
      </c>
      <c r="E29" s="23" t="s">
        <v>28</v>
      </c>
      <c r="F29" s="23" t="s">
        <v>29</v>
      </c>
      <c r="G29" s="29" t="s">
        <v>50</v>
      </c>
      <c r="H29" s="30"/>
    </row>
    <row r="30" spans="1:8" ht="31.5" x14ac:dyDescent="0.25">
      <c r="A30" s="38"/>
      <c r="B30" s="27"/>
      <c r="C30" s="24"/>
      <c r="D30" s="24"/>
      <c r="E30" s="24"/>
      <c r="F30" s="24"/>
      <c r="G30" s="13" t="s">
        <v>53</v>
      </c>
      <c r="H30" s="14">
        <v>10</v>
      </c>
    </row>
    <row r="31" spans="1:8" x14ac:dyDescent="0.25">
      <c r="A31" s="38"/>
      <c r="B31" s="27"/>
      <c r="C31" s="24"/>
      <c r="D31" s="24"/>
      <c r="E31" s="24"/>
      <c r="F31" s="24"/>
      <c r="G31" s="13" t="s">
        <v>51</v>
      </c>
      <c r="H31" s="14">
        <v>20</v>
      </c>
    </row>
    <row r="32" spans="1:8" ht="31.5" x14ac:dyDescent="0.25">
      <c r="A32" s="38"/>
      <c r="B32" s="27"/>
      <c r="C32" s="24"/>
      <c r="D32" s="24"/>
      <c r="E32" s="24"/>
      <c r="F32" s="24"/>
      <c r="G32" s="13" t="s">
        <v>54</v>
      </c>
      <c r="H32" s="14">
        <v>6</v>
      </c>
    </row>
    <row r="33" spans="1:8" ht="31.5" x14ac:dyDescent="0.25">
      <c r="A33" s="38"/>
      <c r="B33" s="27"/>
      <c r="C33" s="24"/>
      <c r="D33" s="24"/>
      <c r="E33" s="24"/>
      <c r="F33" s="24"/>
      <c r="G33" s="13" t="s">
        <v>55</v>
      </c>
      <c r="H33" s="14">
        <v>20</v>
      </c>
    </row>
    <row r="34" spans="1:8" ht="16.5" thickBot="1" x14ac:dyDescent="0.3">
      <c r="A34" s="38"/>
      <c r="B34" s="27"/>
      <c r="C34" s="24"/>
      <c r="D34" s="24"/>
      <c r="E34" s="24"/>
      <c r="F34" s="24"/>
      <c r="G34" s="13" t="s">
        <v>65</v>
      </c>
      <c r="H34" s="14">
        <v>50</v>
      </c>
    </row>
    <row r="35" spans="1:8" x14ac:dyDescent="0.25">
      <c r="A35" s="38"/>
      <c r="B35" s="27"/>
      <c r="C35" s="24"/>
      <c r="D35" s="24"/>
      <c r="E35" s="24"/>
      <c r="F35" s="24"/>
      <c r="G35" s="29" t="s">
        <v>56</v>
      </c>
      <c r="H35" s="30"/>
    </row>
    <row r="36" spans="1:8" ht="31.5" x14ac:dyDescent="0.25">
      <c r="A36" s="38"/>
      <c r="B36" s="27"/>
      <c r="C36" s="24"/>
      <c r="D36" s="24"/>
      <c r="E36" s="24"/>
      <c r="F36" s="24"/>
      <c r="G36" s="13" t="s">
        <v>59</v>
      </c>
      <c r="H36" s="14">
        <v>12</v>
      </c>
    </row>
    <row r="37" spans="1:8" ht="16.5" thickBot="1" x14ac:dyDescent="0.3">
      <c r="A37" s="38"/>
      <c r="B37" s="27"/>
      <c r="C37" s="25"/>
      <c r="D37" s="25"/>
      <c r="E37" s="25"/>
      <c r="F37" s="25"/>
      <c r="G37" s="31" t="s">
        <v>8</v>
      </c>
      <c r="H37" s="33">
        <f>SUM(H30:H34,H36:H36)</f>
        <v>118</v>
      </c>
    </row>
    <row r="38" spans="1:8" ht="249.95" customHeight="1" thickBot="1" x14ac:dyDescent="0.3">
      <c r="A38" s="39"/>
      <c r="B38" s="28"/>
      <c r="C38" s="35" t="s">
        <v>68</v>
      </c>
      <c r="D38" s="35"/>
      <c r="E38" s="35"/>
      <c r="F38" s="36"/>
      <c r="G38" s="32"/>
      <c r="H38" s="34"/>
    </row>
    <row r="39" spans="1:8" x14ac:dyDescent="0.25">
      <c r="A39" s="37">
        <v>6</v>
      </c>
      <c r="B39" s="26" t="s">
        <v>76</v>
      </c>
      <c r="C39" s="23" t="s">
        <v>30</v>
      </c>
      <c r="D39" s="23" t="s">
        <v>31</v>
      </c>
      <c r="E39" s="23" t="s">
        <v>32</v>
      </c>
      <c r="F39" s="23" t="s">
        <v>33</v>
      </c>
      <c r="G39" s="29" t="s">
        <v>56</v>
      </c>
      <c r="H39" s="30"/>
    </row>
    <row r="40" spans="1:8" x14ac:dyDescent="0.25">
      <c r="A40" s="38"/>
      <c r="B40" s="27"/>
      <c r="C40" s="24"/>
      <c r="D40" s="24"/>
      <c r="E40" s="24"/>
      <c r="F40" s="24"/>
      <c r="G40" s="13" t="s">
        <v>57</v>
      </c>
      <c r="H40" s="14">
        <v>20</v>
      </c>
    </row>
    <row r="41" spans="1:8" ht="31.5" x14ac:dyDescent="0.25">
      <c r="A41" s="38"/>
      <c r="B41" s="27"/>
      <c r="C41" s="24"/>
      <c r="D41" s="24"/>
      <c r="E41" s="24"/>
      <c r="F41" s="24"/>
      <c r="G41" s="13" t="s">
        <v>58</v>
      </c>
      <c r="H41" s="14">
        <v>6</v>
      </c>
    </row>
    <row r="42" spans="1:8" ht="31.5" x14ac:dyDescent="0.25">
      <c r="A42" s="38"/>
      <c r="B42" s="27"/>
      <c r="C42" s="24"/>
      <c r="D42" s="24"/>
      <c r="E42" s="24"/>
      <c r="F42" s="24"/>
      <c r="G42" s="13" t="s">
        <v>59</v>
      </c>
      <c r="H42" s="14">
        <v>12</v>
      </c>
    </row>
    <row r="43" spans="1:8" ht="31.5" x14ac:dyDescent="0.25">
      <c r="A43" s="38"/>
      <c r="B43" s="27"/>
      <c r="C43" s="24"/>
      <c r="D43" s="24"/>
      <c r="E43" s="24"/>
      <c r="F43" s="24"/>
      <c r="G43" s="13" t="s">
        <v>60</v>
      </c>
      <c r="H43" s="14">
        <v>6</v>
      </c>
    </row>
    <row r="44" spans="1:8" ht="47.25" x14ac:dyDescent="0.25">
      <c r="A44" s="38"/>
      <c r="B44" s="27"/>
      <c r="C44" s="24"/>
      <c r="D44" s="24"/>
      <c r="E44" s="24"/>
      <c r="F44" s="24"/>
      <c r="G44" s="13" t="s">
        <v>63</v>
      </c>
      <c r="H44" s="14">
        <v>30</v>
      </c>
    </row>
    <row r="45" spans="1:8" ht="16.5" thickBot="1" x14ac:dyDescent="0.3">
      <c r="A45" s="38"/>
      <c r="B45" s="27"/>
      <c r="C45" s="25"/>
      <c r="D45" s="25"/>
      <c r="E45" s="25"/>
      <c r="F45" s="25"/>
      <c r="G45" s="31" t="s">
        <v>8</v>
      </c>
      <c r="H45" s="33">
        <f>SUM(H40:H44)</f>
        <v>74</v>
      </c>
    </row>
    <row r="46" spans="1:8" ht="249.95" customHeight="1" thickBot="1" x14ac:dyDescent="0.3">
      <c r="A46" s="39"/>
      <c r="B46" s="28"/>
      <c r="C46" s="35" t="s">
        <v>72</v>
      </c>
      <c r="D46" s="35"/>
      <c r="E46" s="35"/>
      <c r="F46" s="36"/>
      <c r="G46" s="32"/>
      <c r="H46" s="34"/>
    </row>
    <row r="47" spans="1:8" x14ac:dyDescent="0.25">
      <c r="A47" s="37">
        <v>7</v>
      </c>
      <c r="B47" s="26" t="s">
        <v>76</v>
      </c>
      <c r="C47" s="23" t="s">
        <v>34</v>
      </c>
      <c r="D47" s="23" t="s">
        <v>35</v>
      </c>
      <c r="E47" s="23" t="s">
        <v>36</v>
      </c>
      <c r="F47" s="23" t="s">
        <v>37</v>
      </c>
      <c r="G47" s="29" t="s">
        <v>56</v>
      </c>
      <c r="H47" s="30"/>
    </row>
    <row r="48" spans="1:8" x14ac:dyDescent="0.25">
      <c r="A48" s="38"/>
      <c r="B48" s="27"/>
      <c r="C48" s="24"/>
      <c r="D48" s="24"/>
      <c r="E48" s="24"/>
      <c r="F48" s="24"/>
      <c r="G48" s="13" t="s">
        <v>57</v>
      </c>
      <c r="H48" s="14">
        <v>50</v>
      </c>
    </row>
    <row r="49" spans="1:8" ht="31.5" x14ac:dyDescent="0.25">
      <c r="A49" s="38"/>
      <c r="B49" s="27"/>
      <c r="C49" s="24"/>
      <c r="D49" s="24"/>
      <c r="E49" s="24"/>
      <c r="F49" s="24"/>
      <c r="G49" s="13" t="s">
        <v>58</v>
      </c>
      <c r="H49" s="14">
        <v>6</v>
      </c>
    </row>
    <row r="50" spans="1:8" ht="31.5" x14ac:dyDescent="0.25">
      <c r="A50" s="38"/>
      <c r="B50" s="27"/>
      <c r="C50" s="24"/>
      <c r="D50" s="24"/>
      <c r="E50" s="24"/>
      <c r="F50" s="24"/>
      <c r="G50" s="13" t="s">
        <v>59</v>
      </c>
      <c r="H50" s="14">
        <v>12</v>
      </c>
    </row>
    <row r="51" spans="1:8" ht="31.5" x14ac:dyDescent="0.25">
      <c r="A51" s="38"/>
      <c r="B51" s="27"/>
      <c r="C51" s="24"/>
      <c r="D51" s="24"/>
      <c r="E51" s="24"/>
      <c r="F51" s="24"/>
      <c r="G51" s="13" t="s">
        <v>60</v>
      </c>
      <c r="H51" s="14">
        <v>2</v>
      </c>
    </row>
    <row r="52" spans="1:8" ht="47.25" x14ac:dyDescent="0.25">
      <c r="A52" s="38"/>
      <c r="B52" s="27"/>
      <c r="C52" s="24"/>
      <c r="D52" s="24"/>
      <c r="E52" s="24"/>
      <c r="F52" s="24"/>
      <c r="G52" s="13" t="s">
        <v>63</v>
      </c>
      <c r="H52" s="14">
        <v>52</v>
      </c>
    </row>
    <row r="53" spans="1:8" ht="16.5" thickBot="1" x14ac:dyDescent="0.3">
      <c r="A53" s="38"/>
      <c r="B53" s="27"/>
      <c r="C53" s="25"/>
      <c r="D53" s="25"/>
      <c r="E53" s="25"/>
      <c r="F53" s="25"/>
      <c r="G53" s="31" t="s">
        <v>8</v>
      </c>
      <c r="H53" s="33">
        <f>SUM(H48:H52,)</f>
        <v>122</v>
      </c>
    </row>
    <row r="54" spans="1:8" ht="249.95" customHeight="1" thickBot="1" x14ac:dyDescent="0.3">
      <c r="A54" s="39"/>
      <c r="B54" s="28"/>
      <c r="C54" s="35" t="s">
        <v>73</v>
      </c>
      <c r="D54" s="35"/>
      <c r="E54" s="35"/>
      <c r="F54" s="36"/>
      <c r="G54" s="32"/>
      <c r="H54" s="34"/>
    </row>
    <row r="55" spans="1:8" x14ac:dyDescent="0.25">
      <c r="A55" s="37">
        <v>8</v>
      </c>
      <c r="B55" s="26" t="s">
        <v>76</v>
      </c>
      <c r="C55" s="23" t="s">
        <v>38</v>
      </c>
      <c r="D55" s="23" t="s">
        <v>39</v>
      </c>
      <c r="E55" s="23" t="s">
        <v>40</v>
      </c>
      <c r="F55" s="23" t="s">
        <v>41</v>
      </c>
      <c r="G55" s="29" t="s">
        <v>56</v>
      </c>
      <c r="H55" s="30"/>
    </row>
    <row r="56" spans="1:8" x14ac:dyDescent="0.25">
      <c r="A56" s="38"/>
      <c r="B56" s="27"/>
      <c r="C56" s="24"/>
      <c r="D56" s="24"/>
      <c r="E56" s="24"/>
      <c r="F56" s="24"/>
      <c r="G56" s="13" t="s">
        <v>57</v>
      </c>
      <c r="H56" s="14">
        <v>20</v>
      </c>
    </row>
    <row r="57" spans="1:8" ht="31.5" x14ac:dyDescent="0.25">
      <c r="A57" s="38"/>
      <c r="B57" s="27"/>
      <c r="C57" s="24"/>
      <c r="D57" s="24"/>
      <c r="E57" s="24"/>
      <c r="F57" s="24"/>
      <c r="G57" s="13" t="s">
        <v>60</v>
      </c>
      <c r="H57" s="14">
        <v>12</v>
      </c>
    </row>
    <row r="58" spans="1:8" ht="47.25" x14ac:dyDescent="0.25">
      <c r="A58" s="38"/>
      <c r="B58" s="27"/>
      <c r="C58" s="24"/>
      <c r="D58" s="24"/>
      <c r="E58" s="24"/>
      <c r="F58" s="24"/>
      <c r="G58" s="13" t="s">
        <v>63</v>
      </c>
      <c r="H58" s="14">
        <v>10</v>
      </c>
    </row>
    <row r="59" spans="1:8" ht="16.5" thickBot="1" x14ac:dyDescent="0.3">
      <c r="A59" s="38"/>
      <c r="B59" s="27"/>
      <c r="C59" s="25"/>
      <c r="D59" s="25"/>
      <c r="E59" s="25"/>
      <c r="F59" s="25"/>
      <c r="G59" s="31" t="s">
        <v>8</v>
      </c>
      <c r="H59" s="33">
        <f>SUM(H56:H58,)</f>
        <v>42</v>
      </c>
    </row>
    <row r="60" spans="1:8" ht="249.95" customHeight="1" thickBot="1" x14ac:dyDescent="0.3">
      <c r="A60" s="39"/>
      <c r="B60" s="28"/>
      <c r="C60" s="35" t="s">
        <v>74</v>
      </c>
      <c r="D60" s="35"/>
      <c r="E60" s="35"/>
      <c r="F60" s="36"/>
      <c r="G60" s="32"/>
      <c r="H60" s="34"/>
    </row>
    <row r="61" spans="1:8" x14ac:dyDescent="0.25">
      <c r="A61" s="37">
        <v>9</v>
      </c>
      <c r="B61" s="26" t="s">
        <v>76</v>
      </c>
      <c r="C61" s="23" t="s">
        <v>42</v>
      </c>
      <c r="D61" s="23" t="s">
        <v>43</v>
      </c>
      <c r="E61" s="23" t="s">
        <v>44</v>
      </c>
      <c r="F61" s="23" t="s">
        <v>45</v>
      </c>
      <c r="G61" s="29" t="s">
        <v>56</v>
      </c>
      <c r="H61" s="30"/>
    </row>
    <row r="62" spans="1:8" ht="31.5" x14ac:dyDescent="0.25">
      <c r="A62" s="38"/>
      <c r="B62" s="27"/>
      <c r="C62" s="24"/>
      <c r="D62" s="24"/>
      <c r="E62" s="24"/>
      <c r="F62" s="24"/>
      <c r="G62" s="13" t="s">
        <v>58</v>
      </c>
      <c r="H62" s="14">
        <v>6</v>
      </c>
    </row>
    <row r="63" spans="1:8" ht="47.25" x14ac:dyDescent="0.25">
      <c r="A63" s="38"/>
      <c r="B63" s="27"/>
      <c r="C63" s="24"/>
      <c r="D63" s="24"/>
      <c r="E63" s="24"/>
      <c r="F63" s="24"/>
      <c r="G63" s="13" t="s">
        <v>63</v>
      </c>
      <c r="H63" s="14">
        <v>10</v>
      </c>
    </row>
    <row r="64" spans="1:8" ht="16.5" thickBot="1" x14ac:dyDescent="0.3">
      <c r="A64" s="38"/>
      <c r="B64" s="27"/>
      <c r="C64" s="25"/>
      <c r="D64" s="25"/>
      <c r="E64" s="25"/>
      <c r="F64" s="25"/>
      <c r="G64" s="31" t="s">
        <v>8</v>
      </c>
      <c r="H64" s="33">
        <f>SUM(H62:H63,)</f>
        <v>16</v>
      </c>
    </row>
    <row r="65" spans="1:16" ht="249.95" customHeight="1" thickBot="1" x14ac:dyDescent="0.3">
      <c r="A65" s="39"/>
      <c r="B65" s="28"/>
      <c r="C65" s="35" t="s">
        <v>62</v>
      </c>
      <c r="D65" s="35"/>
      <c r="E65" s="35"/>
      <c r="F65" s="36"/>
      <c r="G65" s="32"/>
      <c r="H65" s="34"/>
    </row>
    <row r="66" spans="1:16" x14ac:dyDescent="0.25">
      <c r="A66" s="37">
        <v>10</v>
      </c>
      <c r="B66" s="26" t="s">
        <v>76</v>
      </c>
      <c r="C66" s="23" t="s">
        <v>46</v>
      </c>
      <c r="D66" s="23" t="s">
        <v>47</v>
      </c>
      <c r="E66" s="23" t="s">
        <v>48</v>
      </c>
      <c r="F66" s="23" t="s">
        <v>49</v>
      </c>
      <c r="G66" s="29" t="s">
        <v>56</v>
      </c>
      <c r="H66" s="30"/>
    </row>
    <row r="67" spans="1:16" ht="31.5" x14ac:dyDescent="0.25">
      <c r="A67" s="38"/>
      <c r="B67" s="27"/>
      <c r="C67" s="24"/>
      <c r="D67" s="24"/>
      <c r="E67" s="24"/>
      <c r="F67" s="24"/>
      <c r="G67" s="13" t="s">
        <v>60</v>
      </c>
      <c r="H67" s="14">
        <v>16</v>
      </c>
    </row>
    <row r="68" spans="1:16" ht="47.25" x14ac:dyDescent="0.25">
      <c r="A68" s="38"/>
      <c r="B68" s="27"/>
      <c r="C68" s="24"/>
      <c r="D68" s="24"/>
      <c r="E68" s="24"/>
      <c r="F68" s="24"/>
      <c r="G68" s="13" t="s">
        <v>63</v>
      </c>
      <c r="H68" s="14">
        <v>6</v>
      </c>
    </row>
    <row r="69" spans="1:16" ht="16.5" thickBot="1" x14ac:dyDescent="0.3">
      <c r="A69" s="38"/>
      <c r="B69" s="27"/>
      <c r="C69" s="25"/>
      <c r="D69" s="25"/>
      <c r="E69" s="25"/>
      <c r="F69" s="25"/>
      <c r="G69" s="31" t="s">
        <v>8</v>
      </c>
      <c r="H69" s="33">
        <f>SUM(H67:H68)</f>
        <v>22</v>
      </c>
    </row>
    <row r="70" spans="1:16" ht="249.95" customHeight="1" thickBot="1" x14ac:dyDescent="0.3">
      <c r="A70" s="39"/>
      <c r="B70" s="28"/>
      <c r="C70" s="35" t="s">
        <v>61</v>
      </c>
      <c r="D70" s="35"/>
      <c r="E70" s="35"/>
      <c r="F70" s="36"/>
      <c r="G70" s="32"/>
      <c r="H70" s="34"/>
    </row>
    <row r="71" spans="1:16" ht="16.5" thickBot="1" x14ac:dyDescent="0.3">
      <c r="A71" s="50" t="s">
        <v>86</v>
      </c>
      <c r="B71" s="51"/>
      <c r="C71" s="51"/>
      <c r="D71" s="51"/>
      <c r="E71" s="52"/>
      <c r="F71" s="53">
        <f>H69+H64+H59+H53+H45+H37+H27+H21+H13+H6</f>
        <v>558</v>
      </c>
      <c r="G71" s="54"/>
      <c r="H71" s="55"/>
    </row>
    <row r="72" spans="1:16" ht="249.95" customHeight="1" thickBot="1" x14ac:dyDescent="0.3">
      <c r="A72" s="45" t="s">
        <v>9</v>
      </c>
      <c r="B72" s="46"/>
      <c r="C72" s="47" t="s">
        <v>78</v>
      </c>
      <c r="D72" s="48"/>
      <c r="E72" s="48"/>
      <c r="F72" s="49"/>
      <c r="G72" s="15" t="s">
        <v>80</v>
      </c>
      <c r="H72" s="16" t="s">
        <v>81</v>
      </c>
      <c r="M72" s="7"/>
    </row>
    <row r="73" spans="1:16" ht="249.95" customHeight="1" thickBot="1" x14ac:dyDescent="0.3">
      <c r="A73" s="45" t="s">
        <v>9</v>
      </c>
      <c r="B73" s="46"/>
      <c r="C73" s="47" t="s">
        <v>66</v>
      </c>
      <c r="D73" s="48"/>
      <c r="E73" s="48"/>
      <c r="F73" s="49"/>
      <c r="G73" s="15" t="s">
        <v>83</v>
      </c>
      <c r="H73" s="16" t="s">
        <v>82</v>
      </c>
    </row>
    <row r="74" spans="1:16" ht="363" customHeight="1" thickBot="1" x14ac:dyDescent="0.3">
      <c r="A74" s="45" t="s">
        <v>9</v>
      </c>
      <c r="B74" s="46"/>
      <c r="C74" s="47" t="s">
        <v>79</v>
      </c>
      <c r="D74" s="48"/>
      <c r="E74" s="48"/>
      <c r="F74" s="49"/>
      <c r="G74" s="17" t="s">
        <v>84</v>
      </c>
      <c r="H74" s="18" t="s">
        <v>85</v>
      </c>
      <c r="M74" s="42"/>
      <c r="N74" s="43"/>
      <c r="O74" s="43"/>
      <c r="P74" s="44"/>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M74:P74"/>
    <mergeCell ref="A74:B74"/>
    <mergeCell ref="C74:F74"/>
    <mergeCell ref="A71:E71"/>
    <mergeCell ref="F71:H71"/>
    <mergeCell ref="A72:B72"/>
    <mergeCell ref="C72:F72"/>
    <mergeCell ref="A73:B73"/>
    <mergeCell ref="C73:F73"/>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D8:D13"/>
    <mergeCell ref="E8:E13"/>
    <mergeCell ref="F8:F13"/>
    <mergeCell ref="A2:A7"/>
    <mergeCell ref="A8:A14"/>
    <mergeCell ref="A15:A22"/>
    <mergeCell ref="A23:A28"/>
    <mergeCell ref="A29:A38"/>
    <mergeCell ref="B15:B22"/>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B55:B60"/>
    <mergeCell ref="G55:H55"/>
    <mergeCell ref="G59:G60"/>
    <mergeCell ref="H59:H60"/>
    <mergeCell ref="C60:F60"/>
    <mergeCell ref="C55:C59"/>
    <mergeCell ref="D55:D59"/>
    <mergeCell ref="E55:E59"/>
    <mergeCell ref="F55:F59"/>
    <mergeCell ref="B61:B65"/>
    <mergeCell ref="G61:H61"/>
    <mergeCell ref="G64:G65"/>
    <mergeCell ref="H64:H65"/>
    <mergeCell ref="C65:F65"/>
    <mergeCell ref="C61:C64"/>
    <mergeCell ref="D61:D64"/>
    <mergeCell ref="E61:E64"/>
    <mergeCell ref="F61:F64"/>
    <mergeCell ref="C66:C69"/>
    <mergeCell ref="D66:D69"/>
    <mergeCell ref="E66:E69"/>
    <mergeCell ref="F66:F69"/>
    <mergeCell ref="B66:B70"/>
    <mergeCell ref="G66:H66"/>
    <mergeCell ref="G69:G70"/>
    <mergeCell ref="H69:H70"/>
    <mergeCell ref="C70:F7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DA17F-8D8E-45BD-AF02-7854BEEFC0E7}">
  <dimension ref="A1:J175"/>
  <sheetViews>
    <sheetView zoomScale="85" zoomScaleNormal="85" workbookViewId="0">
      <pane ySplit="2" topLeftCell="A3" activePane="bottomLeft" state="frozen"/>
      <selection pane="bottomLeft" activeCell="E7" sqref="E7:E9"/>
    </sheetView>
  </sheetViews>
  <sheetFormatPr defaultColWidth="9.140625" defaultRowHeight="15.75" x14ac:dyDescent="0.25"/>
  <cols>
    <col min="1" max="1" width="12" style="3" customWidth="1"/>
    <col min="2" max="2" width="23.28515625" style="4" customWidth="1"/>
    <col min="3" max="3" width="23" style="3" customWidth="1"/>
    <col min="4" max="4" width="28.7109375" style="3" customWidth="1"/>
    <col min="5" max="5" width="24.42578125" style="3" customWidth="1"/>
    <col min="6" max="6" width="28" style="3" customWidth="1"/>
    <col min="7" max="7" width="40.42578125" style="3" customWidth="1"/>
    <col min="8" max="8" width="23.85546875" style="3" customWidth="1"/>
    <col min="9" max="9" width="40.42578125" style="3" customWidth="1"/>
    <col min="10" max="10" width="23.140625" style="3" customWidth="1"/>
    <col min="11" max="16384" width="9.140625" style="2"/>
  </cols>
  <sheetData>
    <row r="1" spans="1:10" ht="16.5" thickBot="1" x14ac:dyDescent="0.3">
      <c r="G1" s="53" t="s">
        <v>298</v>
      </c>
      <c r="H1" s="55"/>
      <c r="I1" s="53" t="s">
        <v>297</v>
      </c>
      <c r="J1" s="55"/>
    </row>
    <row r="2" spans="1:10" s="1" customFormat="1" ht="48" thickBot="1" x14ac:dyDescent="0.3">
      <c r="A2" s="8" t="s">
        <v>0</v>
      </c>
      <c r="B2" s="9" t="s">
        <v>1</v>
      </c>
      <c r="C2" s="10" t="s">
        <v>2</v>
      </c>
      <c r="D2" s="10" t="s">
        <v>3</v>
      </c>
      <c r="E2" s="10" t="s">
        <v>4</v>
      </c>
      <c r="F2" s="10" t="s">
        <v>5</v>
      </c>
      <c r="G2" s="11" t="s">
        <v>6</v>
      </c>
      <c r="H2" s="12" t="s">
        <v>7</v>
      </c>
      <c r="I2" s="11" t="s">
        <v>6</v>
      </c>
      <c r="J2" s="12" t="s">
        <v>7</v>
      </c>
    </row>
    <row r="3" spans="1:10" x14ac:dyDescent="0.25">
      <c r="A3" s="37">
        <v>1</v>
      </c>
      <c r="B3" s="59" t="s">
        <v>103</v>
      </c>
      <c r="C3" s="56" t="s">
        <v>296</v>
      </c>
      <c r="D3" s="56" t="s">
        <v>295</v>
      </c>
      <c r="E3" s="56" t="s">
        <v>294</v>
      </c>
      <c r="F3" s="56" t="s">
        <v>293</v>
      </c>
      <c r="G3" s="29" t="s">
        <v>286</v>
      </c>
      <c r="H3" s="30"/>
      <c r="I3" s="29" t="s">
        <v>286</v>
      </c>
      <c r="J3" s="30"/>
    </row>
    <row r="4" spans="1:10" x14ac:dyDescent="0.25">
      <c r="A4" s="38"/>
      <c r="B4" s="60"/>
      <c r="C4" s="57"/>
      <c r="D4" s="57"/>
      <c r="E4" s="57"/>
      <c r="F4" s="57"/>
      <c r="G4" s="13" t="s">
        <v>292</v>
      </c>
      <c r="H4" s="14">
        <v>10</v>
      </c>
      <c r="I4" s="13" t="s">
        <v>292</v>
      </c>
      <c r="J4" s="14">
        <v>10</v>
      </c>
    </row>
    <row r="5" spans="1:10" ht="92.25" customHeight="1" thickBot="1" x14ac:dyDescent="0.3">
      <c r="A5" s="38"/>
      <c r="B5" s="60"/>
      <c r="C5" s="58"/>
      <c r="D5" s="58"/>
      <c r="E5" s="58"/>
      <c r="F5" s="58"/>
      <c r="G5" s="31" t="s">
        <v>8</v>
      </c>
      <c r="H5" s="33">
        <f>SUM(H4:H4,)</f>
        <v>10</v>
      </c>
      <c r="I5" s="31" t="s">
        <v>8</v>
      </c>
      <c r="J5" s="33">
        <f>SUM(J4:J4,)</f>
        <v>10</v>
      </c>
    </row>
    <row r="6" spans="1:10" ht="117.75" customHeight="1" thickBot="1" x14ac:dyDescent="0.3">
      <c r="A6" s="39"/>
      <c r="B6" s="61"/>
      <c r="C6" s="64" t="s">
        <v>291</v>
      </c>
      <c r="D6" s="64"/>
      <c r="E6" s="64"/>
      <c r="F6" s="65"/>
      <c r="G6" s="32"/>
      <c r="H6" s="34"/>
      <c r="I6" s="32"/>
      <c r="J6" s="34"/>
    </row>
    <row r="7" spans="1:10" x14ac:dyDescent="0.25">
      <c r="A7" s="37">
        <v>2</v>
      </c>
      <c r="B7" s="59" t="s">
        <v>103</v>
      </c>
      <c r="C7" s="56" t="s">
        <v>290</v>
      </c>
      <c r="D7" s="56" t="s">
        <v>289</v>
      </c>
      <c r="E7" s="56" t="s">
        <v>288</v>
      </c>
      <c r="F7" s="56" t="s">
        <v>287</v>
      </c>
      <c r="G7" s="29" t="s">
        <v>286</v>
      </c>
      <c r="H7" s="30"/>
      <c r="I7" s="29" t="s">
        <v>286</v>
      </c>
      <c r="J7" s="30"/>
    </row>
    <row r="8" spans="1:10" x14ac:dyDescent="0.25">
      <c r="A8" s="38"/>
      <c r="B8" s="60"/>
      <c r="C8" s="57"/>
      <c r="D8" s="57"/>
      <c r="E8" s="57"/>
      <c r="F8" s="57"/>
      <c r="G8" s="13" t="s">
        <v>285</v>
      </c>
      <c r="H8" s="14">
        <v>10</v>
      </c>
      <c r="I8" s="13" t="s">
        <v>285</v>
      </c>
      <c r="J8" s="14">
        <v>10</v>
      </c>
    </row>
    <row r="9" spans="1:10" ht="78.75" customHeight="1" thickBot="1" x14ac:dyDescent="0.3">
      <c r="A9" s="38"/>
      <c r="B9" s="60"/>
      <c r="C9" s="58"/>
      <c r="D9" s="58"/>
      <c r="E9" s="58"/>
      <c r="F9" s="58"/>
      <c r="G9" s="31" t="s">
        <v>8</v>
      </c>
      <c r="H9" s="33">
        <f>SUM(H8:H8,)</f>
        <v>10</v>
      </c>
      <c r="I9" s="31" t="s">
        <v>8</v>
      </c>
      <c r="J9" s="33">
        <f>SUM(J8:J8,)</f>
        <v>10</v>
      </c>
    </row>
    <row r="10" spans="1:10" ht="132.75" customHeight="1" thickBot="1" x14ac:dyDescent="0.3">
      <c r="A10" s="39"/>
      <c r="B10" s="61"/>
      <c r="C10" s="64" t="s">
        <v>284</v>
      </c>
      <c r="D10" s="64"/>
      <c r="E10" s="64"/>
      <c r="F10" s="65"/>
      <c r="G10" s="32"/>
      <c r="H10" s="34"/>
      <c r="I10" s="32"/>
      <c r="J10" s="34"/>
    </row>
    <row r="11" spans="1:10" x14ac:dyDescent="0.25">
      <c r="A11" s="37">
        <v>3</v>
      </c>
      <c r="B11" s="59" t="s">
        <v>103</v>
      </c>
      <c r="C11" s="56" t="s">
        <v>283</v>
      </c>
      <c r="D11" s="56" t="s">
        <v>282</v>
      </c>
      <c r="E11" s="56" t="s">
        <v>281</v>
      </c>
      <c r="F11" s="56" t="s">
        <v>280</v>
      </c>
      <c r="G11" s="29" t="s">
        <v>279</v>
      </c>
      <c r="H11" s="30"/>
      <c r="I11" s="29" t="s">
        <v>273</v>
      </c>
      <c r="J11" s="30"/>
    </row>
    <row r="12" spans="1:10" x14ac:dyDescent="0.25">
      <c r="A12" s="38"/>
      <c r="B12" s="60"/>
      <c r="C12" s="57"/>
      <c r="D12" s="57"/>
      <c r="E12" s="57"/>
      <c r="F12" s="57"/>
      <c r="G12" s="13" t="s">
        <v>272</v>
      </c>
      <c r="H12" s="14">
        <v>3</v>
      </c>
      <c r="I12" s="13" t="s">
        <v>272</v>
      </c>
      <c r="J12" s="14">
        <v>3</v>
      </c>
    </row>
    <row r="13" spans="1:10" ht="47.25" customHeight="1" thickBot="1" x14ac:dyDescent="0.3">
      <c r="A13" s="38"/>
      <c r="B13" s="60"/>
      <c r="C13" s="58"/>
      <c r="D13" s="58"/>
      <c r="E13" s="58"/>
      <c r="F13" s="58"/>
      <c r="G13" s="31" t="s">
        <v>8</v>
      </c>
      <c r="H13" s="33">
        <f>SUM(H12:H12,)</f>
        <v>3</v>
      </c>
      <c r="I13" s="31" t="s">
        <v>8</v>
      </c>
      <c r="J13" s="33">
        <f>SUM(J12:J12,)</f>
        <v>3</v>
      </c>
    </row>
    <row r="14" spans="1:10" ht="150" customHeight="1" thickBot="1" x14ac:dyDescent="0.3">
      <c r="A14" s="39"/>
      <c r="B14" s="61"/>
      <c r="C14" s="64" t="s">
        <v>278</v>
      </c>
      <c r="D14" s="64"/>
      <c r="E14" s="64"/>
      <c r="F14" s="65"/>
      <c r="G14" s="32"/>
      <c r="H14" s="34"/>
      <c r="I14" s="32"/>
      <c r="J14" s="34"/>
    </row>
    <row r="15" spans="1:10" x14ac:dyDescent="0.25">
      <c r="A15" s="37">
        <v>4</v>
      </c>
      <c r="B15" s="59" t="s">
        <v>103</v>
      </c>
      <c r="C15" s="56" t="s">
        <v>277</v>
      </c>
      <c r="D15" s="56" t="s">
        <v>276</v>
      </c>
      <c r="E15" s="56" t="s">
        <v>275</v>
      </c>
      <c r="F15" s="56" t="s">
        <v>274</v>
      </c>
      <c r="G15" s="29" t="s">
        <v>152</v>
      </c>
      <c r="H15" s="30"/>
      <c r="I15" s="29" t="s">
        <v>273</v>
      </c>
      <c r="J15" s="30"/>
    </row>
    <row r="16" spans="1:10" x14ac:dyDescent="0.25">
      <c r="A16" s="38"/>
      <c r="B16" s="60"/>
      <c r="C16" s="57"/>
      <c r="D16" s="57"/>
      <c r="E16" s="57"/>
      <c r="F16" s="57"/>
      <c r="G16" s="13" t="s">
        <v>272</v>
      </c>
      <c r="H16" s="14">
        <v>10</v>
      </c>
      <c r="I16" s="13" t="s">
        <v>272</v>
      </c>
      <c r="J16" s="14">
        <v>10</v>
      </c>
    </row>
    <row r="17" spans="1:10" x14ac:dyDescent="0.25">
      <c r="A17" s="38"/>
      <c r="B17" s="60"/>
      <c r="C17" s="57"/>
      <c r="D17" s="57"/>
      <c r="E17" s="57"/>
      <c r="F17" s="57"/>
      <c r="G17" s="13" t="s">
        <v>150</v>
      </c>
      <c r="H17" s="14">
        <v>3</v>
      </c>
      <c r="I17" s="13" t="s">
        <v>150</v>
      </c>
      <c r="J17" s="14">
        <v>3</v>
      </c>
    </row>
    <row r="18" spans="1:10" ht="48.75" customHeight="1" thickBot="1" x14ac:dyDescent="0.3">
      <c r="A18" s="38"/>
      <c r="B18" s="60"/>
      <c r="C18" s="58"/>
      <c r="D18" s="58"/>
      <c r="E18" s="58"/>
      <c r="F18" s="58"/>
      <c r="G18" s="31" t="s">
        <v>8</v>
      </c>
      <c r="H18" s="33">
        <f>SUM(H16:H17,)</f>
        <v>13</v>
      </c>
      <c r="I18" s="31" t="s">
        <v>8</v>
      </c>
      <c r="J18" s="33">
        <f>SUM(J16:J17,)</f>
        <v>13</v>
      </c>
    </row>
    <row r="19" spans="1:10" ht="150" customHeight="1" thickBot="1" x14ac:dyDescent="0.3">
      <c r="A19" s="39"/>
      <c r="B19" s="61"/>
      <c r="C19" s="62" t="s">
        <v>271</v>
      </c>
      <c r="D19" s="62"/>
      <c r="E19" s="62"/>
      <c r="F19" s="63"/>
      <c r="G19" s="32"/>
      <c r="H19" s="34"/>
      <c r="I19" s="32"/>
      <c r="J19" s="34"/>
    </row>
    <row r="20" spans="1:10" x14ac:dyDescent="0.25">
      <c r="A20" s="37">
        <v>5</v>
      </c>
      <c r="B20" s="59" t="s">
        <v>103</v>
      </c>
      <c r="C20" s="56" t="s">
        <v>270</v>
      </c>
      <c r="D20" s="56" t="s">
        <v>269</v>
      </c>
      <c r="E20" s="56" t="s">
        <v>268</v>
      </c>
      <c r="F20" s="56" t="s">
        <v>267</v>
      </c>
      <c r="G20" s="29" t="s">
        <v>98</v>
      </c>
      <c r="H20" s="30"/>
      <c r="I20" s="29" t="s">
        <v>98</v>
      </c>
      <c r="J20" s="30"/>
    </row>
    <row r="21" spans="1:10" x14ac:dyDescent="0.25">
      <c r="A21" s="38"/>
      <c r="B21" s="60"/>
      <c r="C21" s="57"/>
      <c r="D21" s="57"/>
      <c r="E21" s="57"/>
      <c r="F21" s="57"/>
      <c r="G21" s="13" t="s">
        <v>266</v>
      </c>
      <c r="H21" s="14">
        <v>18</v>
      </c>
      <c r="I21" s="13" t="s">
        <v>266</v>
      </c>
      <c r="J21" s="14">
        <v>18</v>
      </c>
    </row>
    <row r="22" spans="1:10" ht="73.5" customHeight="1" thickBot="1" x14ac:dyDescent="0.3">
      <c r="A22" s="38"/>
      <c r="B22" s="60"/>
      <c r="C22" s="58"/>
      <c r="D22" s="58"/>
      <c r="E22" s="58"/>
      <c r="F22" s="58"/>
      <c r="G22" s="31" t="s">
        <v>8</v>
      </c>
      <c r="H22" s="33">
        <f>SUM(H21:H21,)</f>
        <v>18</v>
      </c>
      <c r="I22" s="31" t="s">
        <v>8</v>
      </c>
      <c r="J22" s="33">
        <f>SUM(J21:J21,)</f>
        <v>18</v>
      </c>
    </row>
    <row r="23" spans="1:10" ht="150" customHeight="1" thickBot="1" x14ac:dyDescent="0.3">
      <c r="A23" s="39"/>
      <c r="B23" s="61"/>
      <c r="C23" s="64" t="s">
        <v>265</v>
      </c>
      <c r="D23" s="64"/>
      <c r="E23" s="64"/>
      <c r="F23" s="65"/>
      <c r="G23" s="32"/>
      <c r="H23" s="34"/>
      <c r="I23" s="32"/>
      <c r="J23" s="34"/>
    </row>
    <row r="24" spans="1:10" x14ac:dyDescent="0.25">
      <c r="A24" s="37">
        <v>6</v>
      </c>
      <c r="B24" s="59" t="s">
        <v>103</v>
      </c>
      <c r="C24" s="56" t="s">
        <v>264</v>
      </c>
      <c r="D24" s="56" t="s">
        <v>263</v>
      </c>
      <c r="E24" s="56" t="s">
        <v>262</v>
      </c>
      <c r="F24" s="56" t="s">
        <v>261</v>
      </c>
      <c r="G24" s="29" t="s">
        <v>260</v>
      </c>
      <c r="H24" s="30"/>
      <c r="I24" s="29" t="s">
        <v>260</v>
      </c>
      <c r="J24" s="30"/>
    </row>
    <row r="25" spans="1:10" x14ac:dyDescent="0.25">
      <c r="A25" s="38"/>
      <c r="B25" s="60"/>
      <c r="C25" s="57"/>
      <c r="D25" s="57"/>
      <c r="E25" s="57"/>
      <c r="F25" s="57"/>
      <c r="G25" s="13" t="s">
        <v>259</v>
      </c>
      <c r="H25" s="14">
        <v>12</v>
      </c>
      <c r="I25" s="13" t="s">
        <v>259</v>
      </c>
      <c r="J25" s="14">
        <v>12</v>
      </c>
    </row>
    <row r="26" spans="1:10" x14ac:dyDescent="0.25">
      <c r="A26" s="38"/>
      <c r="B26" s="60"/>
      <c r="C26" s="57"/>
      <c r="D26" s="57"/>
      <c r="E26" s="57"/>
      <c r="F26" s="57"/>
      <c r="G26" s="13" t="s">
        <v>258</v>
      </c>
      <c r="H26" s="14">
        <v>12</v>
      </c>
      <c r="I26" s="13" t="s">
        <v>258</v>
      </c>
      <c r="J26" s="14">
        <v>12</v>
      </c>
    </row>
    <row r="27" spans="1:10" ht="120.75" customHeight="1" thickBot="1" x14ac:dyDescent="0.3">
      <c r="A27" s="38"/>
      <c r="B27" s="60"/>
      <c r="C27" s="58"/>
      <c r="D27" s="58"/>
      <c r="E27" s="58"/>
      <c r="F27" s="58"/>
      <c r="G27" s="31" t="s">
        <v>8</v>
      </c>
      <c r="H27" s="33">
        <f>SUM(H25:H26)</f>
        <v>24</v>
      </c>
      <c r="I27" s="31" t="s">
        <v>8</v>
      </c>
      <c r="J27" s="33">
        <f>SUM(J25:J26,)</f>
        <v>24</v>
      </c>
    </row>
    <row r="28" spans="1:10" ht="162" customHeight="1" thickBot="1" x14ac:dyDescent="0.3">
      <c r="A28" s="39"/>
      <c r="B28" s="61"/>
      <c r="C28" s="64" t="s">
        <v>257</v>
      </c>
      <c r="D28" s="64"/>
      <c r="E28" s="64"/>
      <c r="F28" s="65"/>
      <c r="G28" s="32"/>
      <c r="H28" s="34"/>
      <c r="I28" s="32"/>
      <c r="J28" s="34"/>
    </row>
    <row r="29" spans="1:10" x14ac:dyDescent="0.25">
      <c r="A29" s="37">
        <v>7</v>
      </c>
      <c r="B29" s="59" t="s">
        <v>221</v>
      </c>
      <c r="C29" s="56" t="s">
        <v>256</v>
      </c>
      <c r="D29" s="56" t="s">
        <v>255</v>
      </c>
      <c r="E29" s="56" t="s">
        <v>254</v>
      </c>
      <c r="F29" s="56" t="s">
        <v>253</v>
      </c>
      <c r="G29" s="29" t="s">
        <v>252</v>
      </c>
      <c r="H29" s="30"/>
      <c r="I29" s="29" t="s">
        <v>252</v>
      </c>
      <c r="J29" s="30"/>
    </row>
    <row r="30" spans="1:10" x14ac:dyDescent="0.25">
      <c r="A30" s="38"/>
      <c r="B30" s="60"/>
      <c r="C30" s="57"/>
      <c r="D30" s="57"/>
      <c r="E30" s="57"/>
      <c r="F30" s="57"/>
      <c r="G30" s="13" t="s">
        <v>251</v>
      </c>
      <c r="H30" s="14">
        <v>4</v>
      </c>
      <c r="I30" s="13" t="s">
        <v>251</v>
      </c>
      <c r="J30" s="14">
        <v>4</v>
      </c>
    </row>
    <row r="31" spans="1:10" x14ac:dyDescent="0.25">
      <c r="A31" s="38"/>
      <c r="B31" s="60"/>
      <c r="C31" s="57"/>
      <c r="D31" s="57"/>
      <c r="E31" s="57"/>
      <c r="F31" s="57"/>
      <c r="G31" s="13" t="s">
        <v>250</v>
      </c>
      <c r="H31" s="14">
        <v>4</v>
      </c>
      <c r="I31" s="13" t="s">
        <v>250</v>
      </c>
      <c r="J31" s="14">
        <v>4</v>
      </c>
    </row>
    <row r="32" spans="1:10" x14ac:dyDescent="0.25">
      <c r="A32" s="38"/>
      <c r="B32" s="60"/>
      <c r="C32" s="57"/>
      <c r="D32" s="57"/>
      <c r="E32" s="57"/>
      <c r="F32" s="57"/>
      <c r="G32" s="13" t="s">
        <v>249</v>
      </c>
      <c r="H32" s="14">
        <v>2</v>
      </c>
      <c r="I32" s="13" t="s">
        <v>249</v>
      </c>
      <c r="J32" s="14">
        <v>2</v>
      </c>
    </row>
    <row r="33" spans="1:10" x14ac:dyDescent="0.25">
      <c r="A33" s="38"/>
      <c r="B33" s="60"/>
      <c r="C33" s="57"/>
      <c r="D33" s="57"/>
      <c r="E33" s="57"/>
      <c r="F33" s="57"/>
      <c r="G33" s="13" t="s">
        <v>248</v>
      </c>
      <c r="H33" s="14">
        <v>2</v>
      </c>
      <c r="I33" s="13" t="s">
        <v>248</v>
      </c>
      <c r="J33" s="14">
        <v>2</v>
      </c>
    </row>
    <row r="34" spans="1:10" x14ac:dyDescent="0.25">
      <c r="A34" s="38"/>
      <c r="B34" s="60"/>
      <c r="C34" s="57"/>
      <c r="D34" s="57"/>
      <c r="E34" s="57"/>
      <c r="F34" s="57"/>
      <c r="G34" s="13" t="s">
        <v>247</v>
      </c>
      <c r="H34" s="14">
        <v>2</v>
      </c>
      <c r="I34" s="13" t="s">
        <v>247</v>
      </c>
      <c r="J34" s="14">
        <v>2</v>
      </c>
    </row>
    <row r="35" spans="1:10" x14ac:dyDescent="0.25">
      <c r="A35" s="38"/>
      <c r="B35" s="60"/>
      <c r="C35" s="57"/>
      <c r="D35" s="57"/>
      <c r="E35" s="57"/>
      <c r="F35" s="57"/>
      <c r="G35" s="13" t="s">
        <v>246</v>
      </c>
      <c r="H35" s="14">
        <v>1</v>
      </c>
      <c r="I35" s="13" t="s">
        <v>246</v>
      </c>
      <c r="J35" s="14">
        <v>1</v>
      </c>
    </row>
    <row r="36" spans="1:10" ht="16.5" thickBot="1" x14ac:dyDescent="0.3">
      <c r="A36" s="38"/>
      <c r="B36" s="60"/>
      <c r="C36" s="57"/>
      <c r="D36" s="57"/>
      <c r="E36" s="57"/>
      <c r="F36" s="57"/>
      <c r="G36" s="13" t="s">
        <v>245</v>
      </c>
      <c r="H36" s="14">
        <v>1</v>
      </c>
      <c r="I36" s="13" t="s">
        <v>245</v>
      </c>
      <c r="J36" s="14">
        <v>1</v>
      </c>
    </row>
    <row r="37" spans="1:10" x14ac:dyDescent="0.25">
      <c r="A37" s="38"/>
      <c r="B37" s="60"/>
      <c r="C37" s="57"/>
      <c r="D37" s="57"/>
      <c r="E37" s="57"/>
      <c r="F37" s="57"/>
      <c r="G37" s="29" t="s">
        <v>244</v>
      </c>
      <c r="H37" s="30"/>
      <c r="I37" s="29" t="s">
        <v>244</v>
      </c>
      <c r="J37" s="30"/>
    </row>
    <row r="38" spans="1:10" x14ac:dyDescent="0.25">
      <c r="A38" s="38"/>
      <c r="B38" s="60"/>
      <c r="C38" s="57"/>
      <c r="D38" s="57"/>
      <c r="E38" s="57"/>
      <c r="F38" s="57"/>
      <c r="G38" s="13" t="s">
        <v>243</v>
      </c>
      <c r="H38" s="14">
        <v>2</v>
      </c>
      <c r="I38" s="13" t="s">
        <v>243</v>
      </c>
      <c r="J38" s="14">
        <v>2</v>
      </c>
    </row>
    <row r="39" spans="1:10" x14ac:dyDescent="0.25">
      <c r="A39" s="38"/>
      <c r="B39" s="60"/>
      <c r="C39" s="57"/>
      <c r="D39" s="57"/>
      <c r="E39" s="57"/>
      <c r="F39" s="57"/>
      <c r="G39" s="13" t="s">
        <v>242</v>
      </c>
      <c r="H39" s="14">
        <v>2</v>
      </c>
      <c r="I39" s="13" t="s">
        <v>242</v>
      </c>
      <c r="J39" s="14">
        <v>2</v>
      </c>
    </row>
    <row r="40" spans="1:10" x14ac:dyDescent="0.25">
      <c r="A40" s="38"/>
      <c r="B40" s="60"/>
      <c r="C40" s="57"/>
      <c r="D40" s="57"/>
      <c r="E40" s="57"/>
      <c r="F40" s="57"/>
      <c r="G40" s="13" t="s">
        <v>241</v>
      </c>
      <c r="H40" s="14">
        <v>1</v>
      </c>
      <c r="I40" s="13" t="s">
        <v>241</v>
      </c>
      <c r="J40" s="14">
        <v>1</v>
      </c>
    </row>
    <row r="41" spans="1:10" x14ac:dyDescent="0.25">
      <c r="A41" s="38"/>
      <c r="B41" s="60"/>
      <c r="C41" s="57"/>
      <c r="D41" s="57"/>
      <c r="E41" s="57"/>
      <c r="F41" s="57"/>
      <c r="G41" s="13" t="s">
        <v>240</v>
      </c>
      <c r="H41" s="14">
        <v>1</v>
      </c>
      <c r="I41" s="13" t="s">
        <v>240</v>
      </c>
      <c r="J41" s="14">
        <v>1</v>
      </c>
    </row>
    <row r="42" spans="1:10" ht="16.5" thickBot="1" x14ac:dyDescent="0.3">
      <c r="A42" s="38"/>
      <c r="B42" s="60"/>
      <c r="C42" s="58"/>
      <c r="D42" s="58"/>
      <c r="E42" s="58"/>
      <c r="F42" s="58"/>
      <c r="G42" s="31" t="s">
        <v>8</v>
      </c>
      <c r="H42" s="33">
        <f>SUM(H30:H36,H38:H41,)</f>
        <v>22</v>
      </c>
      <c r="I42" s="31" t="s">
        <v>8</v>
      </c>
      <c r="J42" s="33">
        <f>SUM(J30:J36,J38:J41,)</f>
        <v>22</v>
      </c>
    </row>
    <row r="43" spans="1:10" ht="159.75" customHeight="1" thickBot="1" x14ac:dyDescent="0.3">
      <c r="A43" s="39"/>
      <c r="B43" s="61"/>
      <c r="C43" s="64" t="s">
        <v>239</v>
      </c>
      <c r="D43" s="64"/>
      <c r="E43" s="64"/>
      <c r="F43" s="65"/>
      <c r="G43" s="32"/>
      <c r="H43" s="34"/>
      <c r="I43" s="32"/>
      <c r="J43" s="34"/>
    </row>
    <row r="44" spans="1:10" ht="20.45" customHeight="1" x14ac:dyDescent="0.25">
      <c r="A44" s="37">
        <v>8</v>
      </c>
      <c r="B44" s="59" t="s">
        <v>221</v>
      </c>
      <c r="C44" s="56" t="s">
        <v>238</v>
      </c>
      <c r="D44" s="56" t="s">
        <v>237</v>
      </c>
      <c r="E44" s="56" t="s">
        <v>236</v>
      </c>
      <c r="F44" s="56" t="s">
        <v>235</v>
      </c>
      <c r="G44" s="66" t="s">
        <v>157</v>
      </c>
      <c r="H44" s="67"/>
      <c r="I44" s="29" t="s">
        <v>234</v>
      </c>
      <c r="J44" s="30"/>
    </row>
    <row r="45" spans="1:10" x14ac:dyDescent="0.25">
      <c r="A45" s="38"/>
      <c r="B45" s="60"/>
      <c r="C45" s="57"/>
      <c r="D45" s="57"/>
      <c r="E45" s="57"/>
      <c r="F45" s="57"/>
      <c r="G45" s="13" t="s">
        <v>155</v>
      </c>
      <c r="H45" s="14">
        <v>3</v>
      </c>
      <c r="I45" s="13" t="s">
        <v>155</v>
      </c>
      <c r="J45" s="14">
        <v>3</v>
      </c>
    </row>
    <row r="46" spans="1:10" x14ac:dyDescent="0.25">
      <c r="A46" s="38"/>
      <c r="B46" s="60"/>
      <c r="C46" s="57"/>
      <c r="D46" s="57"/>
      <c r="E46" s="57"/>
      <c r="F46" s="57"/>
      <c r="G46" s="13" t="s">
        <v>154</v>
      </c>
      <c r="H46" s="14">
        <v>4</v>
      </c>
      <c r="I46" s="13" t="s">
        <v>154</v>
      </c>
      <c r="J46" s="14">
        <v>4</v>
      </c>
    </row>
    <row r="47" spans="1:10" x14ac:dyDescent="0.25">
      <c r="A47" s="38"/>
      <c r="B47" s="60"/>
      <c r="C47" s="57"/>
      <c r="D47" s="57"/>
      <c r="E47" s="57"/>
      <c r="F47" s="57"/>
      <c r="G47" s="13" t="s">
        <v>233</v>
      </c>
      <c r="H47" s="14">
        <v>3</v>
      </c>
      <c r="I47" s="13" t="s">
        <v>233</v>
      </c>
      <c r="J47" s="14">
        <v>3</v>
      </c>
    </row>
    <row r="48" spans="1:10" x14ac:dyDescent="0.25">
      <c r="A48" s="38"/>
      <c r="B48" s="60"/>
      <c r="C48" s="57"/>
      <c r="D48" s="57"/>
      <c r="E48" s="57"/>
      <c r="F48" s="57"/>
      <c r="G48" s="13" t="s">
        <v>153</v>
      </c>
      <c r="H48" s="14">
        <v>4</v>
      </c>
      <c r="I48" s="13" t="s">
        <v>153</v>
      </c>
      <c r="J48" s="14">
        <v>4</v>
      </c>
    </row>
    <row r="49" spans="1:10" ht="28.5" customHeight="1" thickBot="1" x14ac:dyDescent="0.3">
      <c r="A49" s="38"/>
      <c r="B49" s="60"/>
      <c r="C49" s="58"/>
      <c r="D49" s="58"/>
      <c r="E49" s="58"/>
      <c r="F49" s="58"/>
      <c r="G49" s="31" t="s">
        <v>8</v>
      </c>
      <c r="H49" s="33">
        <f>SUM(H45:H48,)</f>
        <v>14</v>
      </c>
      <c r="I49" s="31" t="s">
        <v>8</v>
      </c>
      <c r="J49" s="33">
        <f>SUM(J45:J48,)</f>
        <v>14</v>
      </c>
    </row>
    <row r="50" spans="1:10" ht="150" customHeight="1" thickBot="1" x14ac:dyDescent="0.3">
      <c r="A50" s="39"/>
      <c r="B50" s="61"/>
      <c r="C50" s="64" t="s">
        <v>232</v>
      </c>
      <c r="D50" s="64"/>
      <c r="E50" s="64"/>
      <c r="F50" s="65"/>
      <c r="G50" s="32"/>
      <c r="H50" s="34"/>
      <c r="I50" s="32"/>
      <c r="J50" s="34"/>
    </row>
    <row r="51" spans="1:10" x14ac:dyDescent="0.25">
      <c r="A51" s="37">
        <v>9</v>
      </c>
      <c r="B51" s="59" t="s">
        <v>221</v>
      </c>
      <c r="C51" s="56" t="s">
        <v>231</v>
      </c>
      <c r="D51" s="56" t="s">
        <v>230</v>
      </c>
      <c r="E51" s="56" t="s">
        <v>229</v>
      </c>
      <c r="F51" s="56" t="s">
        <v>228</v>
      </c>
      <c r="G51" s="29" t="s">
        <v>227</v>
      </c>
      <c r="H51" s="30"/>
      <c r="I51" s="29" t="s">
        <v>226</v>
      </c>
      <c r="J51" s="30"/>
    </row>
    <row r="52" spans="1:10" x14ac:dyDescent="0.25">
      <c r="A52" s="38"/>
      <c r="B52" s="60"/>
      <c r="C52" s="57"/>
      <c r="D52" s="57"/>
      <c r="E52" s="57"/>
      <c r="F52" s="57"/>
      <c r="G52" s="13" t="s">
        <v>225</v>
      </c>
      <c r="H52" s="14">
        <v>4</v>
      </c>
      <c r="I52" s="13" t="s">
        <v>225</v>
      </c>
      <c r="J52" s="14">
        <v>4</v>
      </c>
    </row>
    <row r="53" spans="1:10" x14ac:dyDescent="0.25">
      <c r="A53" s="38"/>
      <c r="B53" s="60"/>
      <c r="C53" s="57"/>
      <c r="D53" s="57"/>
      <c r="E53" s="57"/>
      <c r="F53" s="57"/>
      <c r="G53" s="13" t="s">
        <v>224</v>
      </c>
      <c r="H53" s="14">
        <v>5</v>
      </c>
      <c r="I53" s="13" t="s">
        <v>224</v>
      </c>
      <c r="J53" s="14">
        <v>5</v>
      </c>
    </row>
    <row r="54" spans="1:10" x14ac:dyDescent="0.25">
      <c r="A54" s="38"/>
      <c r="B54" s="60"/>
      <c r="C54" s="57"/>
      <c r="D54" s="57"/>
      <c r="E54" s="57"/>
      <c r="F54" s="57"/>
      <c r="G54" s="13" t="s">
        <v>223</v>
      </c>
      <c r="H54" s="14">
        <v>4</v>
      </c>
      <c r="I54" s="13" t="s">
        <v>223</v>
      </c>
      <c r="J54" s="14">
        <v>4</v>
      </c>
    </row>
    <row r="55" spans="1:10" ht="49.5" customHeight="1" thickBot="1" x14ac:dyDescent="0.3">
      <c r="A55" s="38"/>
      <c r="B55" s="60"/>
      <c r="C55" s="58"/>
      <c r="D55" s="58"/>
      <c r="E55" s="58"/>
      <c r="F55" s="58"/>
      <c r="G55" s="31" t="s">
        <v>8</v>
      </c>
      <c r="H55" s="33">
        <f>SUM(H52:H54,)</f>
        <v>13</v>
      </c>
      <c r="I55" s="31" t="s">
        <v>8</v>
      </c>
      <c r="J55" s="33">
        <f>SUM(J52:J54,)</f>
        <v>13</v>
      </c>
    </row>
    <row r="56" spans="1:10" ht="150" customHeight="1" thickBot="1" x14ac:dyDescent="0.3">
      <c r="A56" s="39"/>
      <c r="B56" s="61"/>
      <c r="C56" s="64" t="s">
        <v>222</v>
      </c>
      <c r="D56" s="64"/>
      <c r="E56" s="64"/>
      <c r="F56" s="65"/>
      <c r="G56" s="32"/>
      <c r="H56" s="34"/>
      <c r="I56" s="32"/>
      <c r="J56" s="34"/>
    </row>
    <row r="57" spans="1:10" x14ac:dyDescent="0.25">
      <c r="A57" s="37">
        <v>10</v>
      </c>
      <c r="B57" s="59" t="s">
        <v>221</v>
      </c>
      <c r="C57" s="56" t="s">
        <v>220</v>
      </c>
      <c r="D57" s="56" t="s">
        <v>219</v>
      </c>
      <c r="E57" s="56" t="s">
        <v>218</v>
      </c>
      <c r="F57" s="56" t="s">
        <v>217</v>
      </c>
      <c r="G57" s="29" t="s">
        <v>126</v>
      </c>
      <c r="H57" s="30"/>
      <c r="I57" s="29" t="s">
        <v>125</v>
      </c>
      <c r="J57" s="30"/>
    </row>
    <row r="58" spans="1:10" ht="31.5" x14ac:dyDescent="0.25">
      <c r="A58" s="38"/>
      <c r="B58" s="60"/>
      <c r="C58" s="57"/>
      <c r="D58" s="57"/>
      <c r="E58" s="57"/>
      <c r="F58" s="57"/>
      <c r="G58" s="13" t="s">
        <v>143</v>
      </c>
      <c r="H58" s="14">
        <v>3</v>
      </c>
      <c r="I58" s="13" t="s">
        <v>142</v>
      </c>
      <c r="J58" s="14">
        <v>3</v>
      </c>
    </row>
    <row r="59" spans="1:10" ht="31.5" x14ac:dyDescent="0.25">
      <c r="A59" s="38"/>
      <c r="B59" s="60"/>
      <c r="C59" s="57"/>
      <c r="D59" s="57"/>
      <c r="E59" s="57"/>
      <c r="F59" s="57"/>
      <c r="G59" s="13" t="s">
        <v>141</v>
      </c>
      <c r="H59" s="14">
        <v>3</v>
      </c>
      <c r="I59" s="13" t="s">
        <v>140</v>
      </c>
      <c r="J59" s="14">
        <v>3</v>
      </c>
    </row>
    <row r="60" spans="1:10" x14ac:dyDescent="0.25">
      <c r="A60" s="38"/>
      <c r="B60" s="60"/>
      <c r="C60" s="57"/>
      <c r="D60" s="57"/>
      <c r="E60" s="57"/>
      <c r="F60" s="57"/>
      <c r="G60" s="13" t="s">
        <v>124</v>
      </c>
      <c r="H60" s="14">
        <v>2</v>
      </c>
      <c r="I60" s="13" t="s">
        <v>123</v>
      </c>
      <c r="J60" s="14">
        <v>2</v>
      </c>
    </row>
    <row r="61" spans="1:10" x14ac:dyDescent="0.25">
      <c r="A61" s="38"/>
      <c r="B61" s="60"/>
      <c r="C61" s="57"/>
      <c r="D61" s="57"/>
      <c r="E61" s="57"/>
      <c r="F61" s="57"/>
      <c r="G61" s="13" t="s">
        <v>122</v>
      </c>
      <c r="H61" s="14">
        <v>2</v>
      </c>
      <c r="I61" s="13" t="s">
        <v>122</v>
      </c>
      <c r="J61" s="14">
        <v>2</v>
      </c>
    </row>
    <row r="62" spans="1:10" ht="31.5" x14ac:dyDescent="0.25">
      <c r="A62" s="38"/>
      <c r="B62" s="60"/>
      <c r="C62" s="57"/>
      <c r="D62" s="57"/>
      <c r="E62" s="57"/>
      <c r="F62" s="57"/>
      <c r="G62" s="13" t="s">
        <v>121</v>
      </c>
      <c r="H62" s="14">
        <v>2</v>
      </c>
      <c r="I62" s="13" t="s">
        <v>120</v>
      </c>
      <c r="J62" s="14">
        <v>2</v>
      </c>
    </row>
    <row r="63" spans="1:10" x14ac:dyDescent="0.25">
      <c r="A63" s="38"/>
      <c r="B63" s="60"/>
      <c r="C63" s="57"/>
      <c r="D63" s="57"/>
      <c r="E63" s="57"/>
      <c r="F63" s="57"/>
      <c r="G63" s="13" t="s">
        <v>119</v>
      </c>
      <c r="H63" s="14">
        <v>2</v>
      </c>
      <c r="I63" s="13" t="s">
        <v>119</v>
      </c>
      <c r="J63" s="14">
        <v>2</v>
      </c>
    </row>
    <row r="64" spans="1:10" x14ac:dyDescent="0.25">
      <c r="A64" s="38"/>
      <c r="B64" s="60"/>
      <c r="C64" s="57"/>
      <c r="D64" s="57"/>
      <c r="E64" s="57"/>
      <c r="F64" s="57"/>
      <c r="G64" s="13" t="s">
        <v>118</v>
      </c>
      <c r="H64" s="14">
        <v>2</v>
      </c>
      <c r="I64" s="13" t="s">
        <v>118</v>
      </c>
      <c r="J64" s="14">
        <v>2</v>
      </c>
    </row>
    <row r="65" spans="1:10" x14ac:dyDescent="0.25">
      <c r="A65" s="38"/>
      <c r="B65" s="60"/>
      <c r="C65" s="57"/>
      <c r="D65" s="57"/>
      <c r="E65" s="57"/>
      <c r="F65" s="57"/>
      <c r="G65" s="13" t="s">
        <v>117</v>
      </c>
      <c r="H65" s="14">
        <v>2</v>
      </c>
      <c r="I65" s="13" t="s">
        <v>117</v>
      </c>
      <c r="J65" s="14">
        <v>2</v>
      </c>
    </row>
    <row r="66" spans="1:10" ht="16.5" thickBot="1" x14ac:dyDescent="0.3">
      <c r="A66" s="38"/>
      <c r="B66" s="60"/>
      <c r="C66" s="58"/>
      <c r="D66" s="58"/>
      <c r="E66" s="58"/>
      <c r="F66" s="58"/>
      <c r="G66" s="31" t="s">
        <v>8</v>
      </c>
      <c r="H66" s="33">
        <f>SUM(H58:H65,)</f>
        <v>18</v>
      </c>
      <c r="I66" s="31" t="s">
        <v>8</v>
      </c>
      <c r="J66" s="33">
        <f>SUM(J58:J65,)</f>
        <v>18</v>
      </c>
    </row>
    <row r="67" spans="1:10" ht="162" customHeight="1" thickBot="1" x14ac:dyDescent="0.3">
      <c r="A67" s="39"/>
      <c r="B67" s="61"/>
      <c r="C67" s="64" t="s">
        <v>216</v>
      </c>
      <c r="D67" s="64"/>
      <c r="E67" s="64"/>
      <c r="F67" s="65"/>
      <c r="G67" s="32"/>
      <c r="H67" s="34"/>
      <c r="I67" s="32"/>
      <c r="J67" s="34"/>
    </row>
    <row r="68" spans="1:10" x14ac:dyDescent="0.25">
      <c r="A68" s="37">
        <v>11</v>
      </c>
      <c r="B68" s="59" t="s">
        <v>162</v>
      </c>
      <c r="C68" s="56" t="s">
        <v>215</v>
      </c>
      <c r="D68" s="56" t="s">
        <v>214</v>
      </c>
      <c r="E68" s="56" t="s">
        <v>213</v>
      </c>
      <c r="F68" s="56" t="s">
        <v>212</v>
      </c>
      <c r="G68" s="29" t="s">
        <v>116</v>
      </c>
      <c r="H68" s="30"/>
      <c r="I68" s="68" t="s">
        <v>111</v>
      </c>
      <c r="J68" s="30"/>
    </row>
    <row r="69" spans="1:10" x14ac:dyDescent="0.25">
      <c r="A69" s="38"/>
      <c r="B69" s="60"/>
      <c r="C69" s="57"/>
      <c r="D69" s="57"/>
      <c r="E69" s="57"/>
      <c r="F69" s="57"/>
      <c r="G69" s="13" t="s">
        <v>206</v>
      </c>
      <c r="H69" s="14">
        <v>8</v>
      </c>
      <c r="I69" s="13" t="s">
        <v>206</v>
      </c>
      <c r="J69" s="14">
        <v>8</v>
      </c>
    </row>
    <row r="70" spans="1:10" x14ac:dyDescent="0.25">
      <c r="A70" s="38"/>
      <c r="B70" s="60"/>
      <c r="C70" s="57"/>
      <c r="D70" s="57"/>
      <c r="E70" s="57"/>
      <c r="F70" s="57"/>
      <c r="G70" s="13" t="s">
        <v>109</v>
      </c>
      <c r="H70" s="14">
        <v>3</v>
      </c>
      <c r="I70" s="13" t="s">
        <v>109</v>
      </c>
      <c r="J70" s="14">
        <v>3</v>
      </c>
    </row>
    <row r="71" spans="1:10" ht="56.25" customHeight="1" thickBot="1" x14ac:dyDescent="0.3">
      <c r="A71" s="38"/>
      <c r="B71" s="60"/>
      <c r="C71" s="58"/>
      <c r="D71" s="58"/>
      <c r="E71" s="58"/>
      <c r="F71" s="58"/>
      <c r="G71" s="31" t="s">
        <v>8</v>
      </c>
      <c r="H71" s="33">
        <f>SUM(H69:H70,)</f>
        <v>11</v>
      </c>
      <c r="I71" s="31" t="s">
        <v>8</v>
      </c>
      <c r="J71" s="33">
        <f>SUM(J69:J70,)</f>
        <v>11</v>
      </c>
    </row>
    <row r="72" spans="1:10" ht="150" customHeight="1" thickBot="1" x14ac:dyDescent="0.3">
      <c r="A72" s="39"/>
      <c r="B72" s="61"/>
      <c r="C72" s="64" t="s">
        <v>211</v>
      </c>
      <c r="D72" s="64"/>
      <c r="E72" s="64"/>
      <c r="F72" s="65"/>
      <c r="G72" s="32"/>
      <c r="H72" s="34"/>
      <c r="I72" s="32"/>
      <c r="J72" s="34"/>
    </row>
    <row r="73" spans="1:10" x14ac:dyDescent="0.25">
      <c r="A73" s="37">
        <v>12</v>
      </c>
      <c r="B73" s="59" t="s">
        <v>162</v>
      </c>
      <c r="C73" s="56" t="s">
        <v>210</v>
      </c>
      <c r="D73" s="56" t="s">
        <v>209</v>
      </c>
      <c r="E73" s="56" t="s">
        <v>208</v>
      </c>
      <c r="F73" s="56" t="s">
        <v>207</v>
      </c>
      <c r="G73" s="29" t="s">
        <v>116</v>
      </c>
      <c r="H73" s="30"/>
      <c r="I73" s="68" t="s">
        <v>111</v>
      </c>
      <c r="J73" s="30"/>
    </row>
    <row r="74" spans="1:10" x14ac:dyDescent="0.25">
      <c r="A74" s="38"/>
      <c r="B74" s="60"/>
      <c r="C74" s="57"/>
      <c r="D74" s="57"/>
      <c r="E74" s="57"/>
      <c r="F74" s="57"/>
      <c r="G74" s="13" t="s">
        <v>206</v>
      </c>
      <c r="H74" s="14">
        <v>2</v>
      </c>
      <c r="I74" s="13" t="s">
        <v>206</v>
      </c>
      <c r="J74" s="14">
        <v>2</v>
      </c>
    </row>
    <row r="75" spans="1:10" ht="31.5" x14ac:dyDescent="0.25">
      <c r="A75" s="38"/>
      <c r="B75" s="60"/>
      <c r="C75" s="57"/>
      <c r="D75" s="57"/>
      <c r="E75" s="57"/>
      <c r="F75" s="57"/>
      <c r="G75" s="13" t="s">
        <v>176</v>
      </c>
      <c r="H75" s="14">
        <v>4</v>
      </c>
      <c r="I75" s="13" t="s">
        <v>175</v>
      </c>
      <c r="J75" s="14">
        <v>4</v>
      </c>
    </row>
    <row r="76" spans="1:10" ht="31.5" x14ac:dyDescent="0.25">
      <c r="A76" s="38"/>
      <c r="B76" s="60"/>
      <c r="C76" s="57"/>
      <c r="D76" s="57"/>
      <c r="E76" s="57"/>
      <c r="F76" s="57"/>
      <c r="G76" s="13" t="s">
        <v>197</v>
      </c>
      <c r="H76" s="14">
        <v>4</v>
      </c>
      <c r="I76" s="13" t="s">
        <v>196</v>
      </c>
      <c r="J76" s="14">
        <v>4</v>
      </c>
    </row>
    <row r="77" spans="1:10" ht="31.5" x14ac:dyDescent="0.25">
      <c r="A77" s="38"/>
      <c r="B77" s="60"/>
      <c r="C77" s="57"/>
      <c r="D77" s="57"/>
      <c r="E77" s="57"/>
      <c r="F77" s="57"/>
      <c r="G77" s="13" t="s">
        <v>133</v>
      </c>
      <c r="H77" s="14">
        <v>2</v>
      </c>
      <c r="I77" s="13" t="s">
        <v>205</v>
      </c>
      <c r="J77" s="14">
        <v>2</v>
      </c>
    </row>
    <row r="78" spans="1:10" x14ac:dyDescent="0.25">
      <c r="A78" s="38"/>
      <c r="B78" s="60"/>
      <c r="C78" s="57"/>
      <c r="D78" s="57"/>
      <c r="E78" s="57"/>
      <c r="F78" s="57"/>
      <c r="G78" s="13" t="s">
        <v>114</v>
      </c>
      <c r="H78" s="14">
        <v>3</v>
      </c>
      <c r="I78" s="13" t="s">
        <v>204</v>
      </c>
      <c r="J78" s="14">
        <v>3</v>
      </c>
    </row>
    <row r="79" spans="1:10" ht="31.5" x14ac:dyDescent="0.25">
      <c r="A79" s="38"/>
      <c r="B79" s="60"/>
      <c r="C79" s="57"/>
      <c r="D79" s="57"/>
      <c r="E79" s="57"/>
      <c r="F79" s="57"/>
      <c r="G79" s="13" t="s">
        <v>113</v>
      </c>
      <c r="H79" s="14">
        <v>3</v>
      </c>
      <c r="I79" s="13" t="s">
        <v>203</v>
      </c>
      <c r="J79" s="14">
        <v>3</v>
      </c>
    </row>
    <row r="80" spans="1:10" x14ac:dyDescent="0.25">
      <c r="A80" s="38"/>
      <c r="B80" s="60"/>
      <c r="C80" s="57"/>
      <c r="D80" s="57"/>
      <c r="E80" s="57"/>
      <c r="F80" s="57"/>
      <c r="G80" s="13" t="s">
        <v>109</v>
      </c>
      <c r="H80" s="14">
        <v>2</v>
      </c>
      <c r="I80" s="13" t="s">
        <v>109</v>
      </c>
      <c r="J80" s="14">
        <v>2</v>
      </c>
    </row>
    <row r="81" spans="1:10" x14ac:dyDescent="0.25">
      <c r="A81" s="38"/>
      <c r="B81" s="60"/>
      <c r="C81" s="57"/>
      <c r="D81" s="57"/>
      <c r="E81" s="57"/>
      <c r="F81" s="57"/>
      <c r="G81" s="13" t="s">
        <v>167</v>
      </c>
      <c r="H81" s="14">
        <v>2</v>
      </c>
      <c r="I81" s="13" t="s">
        <v>167</v>
      </c>
      <c r="J81" s="14">
        <v>2</v>
      </c>
    </row>
    <row r="82" spans="1:10" x14ac:dyDescent="0.25">
      <c r="A82" s="38"/>
      <c r="B82" s="60"/>
      <c r="C82" s="57"/>
      <c r="D82" s="57"/>
      <c r="E82" s="57"/>
      <c r="F82" s="57"/>
      <c r="G82" s="13" t="s">
        <v>174</v>
      </c>
      <c r="H82" s="14">
        <v>4</v>
      </c>
      <c r="I82" s="13" t="s">
        <v>174</v>
      </c>
      <c r="J82" s="14">
        <v>4</v>
      </c>
    </row>
    <row r="83" spans="1:10" ht="16.5" thickBot="1" x14ac:dyDescent="0.3">
      <c r="A83" s="38"/>
      <c r="B83" s="60"/>
      <c r="C83" s="58"/>
      <c r="D83" s="58"/>
      <c r="E83" s="58"/>
      <c r="F83" s="58"/>
      <c r="G83" s="31" t="s">
        <v>8</v>
      </c>
      <c r="H83" s="33">
        <f>SUM(H74:H82,)</f>
        <v>26</v>
      </c>
      <c r="I83" s="31" t="s">
        <v>8</v>
      </c>
      <c r="J83" s="33">
        <f>SUM(J74:J82,)</f>
        <v>26</v>
      </c>
    </row>
    <row r="84" spans="1:10" ht="150" customHeight="1" thickBot="1" x14ac:dyDescent="0.3">
      <c r="A84" s="39"/>
      <c r="B84" s="61"/>
      <c r="C84" s="62" t="s">
        <v>202</v>
      </c>
      <c r="D84" s="62"/>
      <c r="E84" s="62"/>
      <c r="F84" s="63"/>
      <c r="G84" s="32"/>
      <c r="H84" s="34"/>
      <c r="I84" s="32"/>
      <c r="J84" s="34"/>
    </row>
    <row r="85" spans="1:10" x14ac:dyDescent="0.25">
      <c r="A85" s="37">
        <v>13</v>
      </c>
      <c r="B85" s="59" t="s">
        <v>162</v>
      </c>
      <c r="C85" s="56" t="s">
        <v>201</v>
      </c>
      <c r="D85" s="56" t="s">
        <v>200</v>
      </c>
      <c r="E85" s="56" t="s">
        <v>199</v>
      </c>
      <c r="F85" s="56" t="s">
        <v>198</v>
      </c>
      <c r="G85" s="29" t="s">
        <v>116</v>
      </c>
      <c r="H85" s="30"/>
      <c r="I85" s="68" t="s">
        <v>111</v>
      </c>
      <c r="J85" s="30"/>
    </row>
    <row r="86" spans="1:10" ht="31.5" x14ac:dyDescent="0.25">
      <c r="A86" s="38"/>
      <c r="B86" s="60"/>
      <c r="C86" s="57"/>
      <c r="D86" s="57"/>
      <c r="E86" s="57"/>
      <c r="F86" s="57"/>
      <c r="G86" s="13" t="s">
        <v>176</v>
      </c>
      <c r="H86" s="14">
        <v>3</v>
      </c>
      <c r="I86" s="13" t="s">
        <v>175</v>
      </c>
      <c r="J86" s="14">
        <v>3</v>
      </c>
    </row>
    <row r="87" spans="1:10" ht="31.5" x14ac:dyDescent="0.25">
      <c r="A87" s="38"/>
      <c r="B87" s="60"/>
      <c r="C87" s="57"/>
      <c r="D87" s="57"/>
      <c r="E87" s="57"/>
      <c r="F87" s="57"/>
      <c r="G87" s="13" t="s">
        <v>197</v>
      </c>
      <c r="H87" s="14">
        <v>3</v>
      </c>
      <c r="I87" s="13" t="s">
        <v>196</v>
      </c>
      <c r="J87" s="14">
        <v>3</v>
      </c>
    </row>
    <row r="88" spans="1:10" ht="32.25" thickBot="1" x14ac:dyDescent="0.3">
      <c r="A88" s="38"/>
      <c r="B88" s="60"/>
      <c r="C88" s="57"/>
      <c r="D88" s="57"/>
      <c r="E88" s="57"/>
      <c r="F88" s="57"/>
      <c r="G88" s="13" t="s">
        <v>133</v>
      </c>
      <c r="H88" s="14">
        <v>2</v>
      </c>
      <c r="I88" s="13" t="s">
        <v>195</v>
      </c>
      <c r="J88" s="14">
        <v>2</v>
      </c>
    </row>
    <row r="89" spans="1:10" ht="40.5" customHeight="1" x14ac:dyDescent="0.25">
      <c r="A89" s="38"/>
      <c r="B89" s="60"/>
      <c r="C89" s="57"/>
      <c r="D89" s="57"/>
      <c r="E89" s="57"/>
      <c r="F89" s="57"/>
      <c r="G89" s="29" t="s">
        <v>139</v>
      </c>
      <c r="H89" s="30"/>
      <c r="I89" s="29" t="s">
        <v>138</v>
      </c>
      <c r="J89" s="30"/>
    </row>
    <row r="90" spans="1:10" x14ac:dyDescent="0.25">
      <c r="A90" s="38"/>
      <c r="B90" s="60"/>
      <c r="C90" s="57"/>
      <c r="D90" s="57"/>
      <c r="E90" s="57"/>
      <c r="F90" s="57"/>
      <c r="G90" s="13" t="s">
        <v>178</v>
      </c>
      <c r="H90" s="14">
        <v>4</v>
      </c>
      <c r="I90" s="13" t="s">
        <v>177</v>
      </c>
      <c r="J90" s="14">
        <v>4</v>
      </c>
    </row>
    <row r="91" spans="1:10" x14ac:dyDescent="0.25">
      <c r="A91" s="38"/>
      <c r="B91" s="60"/>
      <c r="C91" s="57"/>
      <c r="D91" s="57"/>
      <c r="E91" s="57"/>
      <c r="F91" s="57"/>
      <c r="G91" s="13" t="s">
        <v>194</v>
      </c>
      <c r="H91" s="14">
        <v>3</v>
      </c>
      <c r="I91" s="13" t="s">
        <v>193</v>
      </c>
      <c r="J91" s="14">
        <v>3</v>
      </c>
    </row>
    <row r="92" spans="1:10" x14ac:dyDescent="0.25">
      <c r="A92" s="38"/>
      <c r="B92" s="60"/>
      <c r="C92" s="57"/>
      <c r="D92" s="57"/>
      <c r="E92" s="57"/>
      <c r="F92" s="57"/>
      <c r="G92" s="13" t="s">
        <v>192</v>
      </c>
      <c r="H92" s="14">
        <v>3</v>
      </c>
      <c r="I92" s="13" t="s">
        <v>192</v>
      </c>
      <c r="J92" s="14">
        <v>3</v>
      </c>
    </row>
    <row r="93" spans="1:10" x14ac:dyDescent="0.25">
      <c r="A93" s="38"/>
      <c r="B93" s="60"/>
      <c r="C93" s="57"/>
      <c r="D93" s="57"/>
      <c r="E93" s="57"/>
      <c r="F93" s="57"/>
      <c r="G93" s="13" t="s">
        <v>191</v>
      </c>
      <c r="H93" s="14">
        <v>2</v>
      </c>
      <c r="I93" s="13" t="s">
        <v>190</v>
      </c>
      <c r="J93" s="14">
        <v>2</v>
      </c>
    </row>
    <row r="94" spans="1:10" ht="31.5" x14ac:dyDescent="0.25">
      <c r="A94" s="38"/>
      <c r="B94" s="60"/>
      <c r="C94" s="57"/>
      <c r="D94" s="57"/>
      <c r="E94" s="57"/>
      <c r="F94" s="57"/>
      <c r="G94" s="13" t="s">
        <v>137</v>
      </c>
      <c r="H94" s="14">
        <v>2</v>
      </c>
      <c r="I94" s="13" t="s">
        <v>136</v>
      </c>
      <c r="J94" s="14">
        <v>2</v>
      </c>
    </row>
    <row r="95" spans="1:10" x14ac:dyDescent="0.25">
      <c r="A95" s="38"/>
      <c r="B95" s="60"/>
      <c r="C95" s="57"/>
      <c r="D95" s="57"/>
      <c r="E95" s="57"/>
      <c r="F95" s="57"/>
      <c r="G95" s="13" t="s">
        <v>189</v>
      </c>
      <c r="H95" s="14">
        <v>2</v>
      </c>
      <c r="I95" s="13" t="s">
        <v>189</v>
      </c>
      <c r="J95" s="14">
        <v>2</v>
      </c>
    </row>
    <row r="96" spans="1:10" x14ac:dyDescent="0.25">
      <c r="A96" s="38"/>
      <c r="B96" s="60"/>
      <c r="C96" s="57"/>
      <c r="D96" s="57"/>
      <c r="E96" s="57"/>
      <c r="F96" s="57"/>
      <c r="G96" s="13" t="s">
        <v>135</v>
      </c>
      <c r="H96" s="14">
        <v>4</v>
      </c>
      <c r="I96" s="13" t="s">
        <v>135</v>
      </c>
      <c r="J96" s="14">
        <v>4</v>
      </c>
    </row>
    <row r="97" spans="1:10" ht="16.5" thickBot="1" x14ac:dyDescent="0.3">
      <c r="A97" s="38"/>
      <c r="B97" s="60"/>
      <c r="C97" s="58"/>
      <c r="D97" s="58"/>
      <c r="E97" s="58"/>
      <c r="F97" s="58"/>
      <c r="G97" s="31" t="s">
        <v>8</v>
      </c>
      <c r="H97" s="33">
        <f>SUM(H86:H88,H90:H96,)</f>
        <v>28</v>
      </c>
      <c r="I97" s="31" t="s">
        <v>8</v>
      </c>
      <c r="J97" s="33">
        <f>SUM(J86:J88,J90:J96,)</f>
        <v>28</v>
      </c>
    </row>
    <row r="98" spans="1:10" ht="135" customHeight="1" thickBot="1" x14ac:dyDescent="0.3">
      <c r="A98" s="39"/>
      <c r="B98" s="61"/>
      <c r="C98" s="64" t="s">
        <v>188</v>
      </c>
      <c r="D98" s="64"/>
      <c r="E98" s="64"/>
      <c r="F98" s="65"/>
      <c r="G98" s="32"/>
      <c r="H98" s="34"/>
      <c r="I98" s="32"/>
      <c r="J98" s="34"/>
    </row>
    <row r="99" spans="1:10" ht="19.5" customHeight="1" x14ac:dyDescent="0.25">
      <c r="A99" s="37">
        <v>14</v>
      </c>
      <c r="B99" s="59" t="s">
        <v>131</v>
      </c>
      <c r="C99" s="56" t="s">
        <v>187</v>
      </c>
      <c r="D99" s="56" t="s">
        <v>186</v>
      </c>
      <c r="E99" s="56" t="s">
        <v>185</v>
      </c>
      <c r="F99" s="56" t="s">
        <v>184</v>
      </c>
      <c r="G99" s="29" t="s">
        <v>126</v>
      </c>
      <c r="H99" s="30"/>
      <c r="I99" s="29" t="s">
        <v>125</v>
      </c>
      <c r="J99" s="30"/>
    </row>
    <row r="100" spans="1:10" ht="31.5" x14ac:dyDescent="0.25">
      <c r="A100" s="38"/>
      <c r="B100" s="60"/>
      <c r="C100" s="57"/>
      <c r="D100" s="57"/>
      <c r="E100" s="57"/>
      <c r="F100" s="57"/>
      <c r="G100" s="13" t="s">
        <v>143</v>
      </c>
      <c r="H100" s="14">
        <v>3</v>
      </c>
      <c r="I100" s="13" t="s">
        <v>142</v>
      </c>
      <c r="J100" s="14">
        <v>3</v>
      </c>
    </row>
    <row r="101" spans="1:10" ht="31.5" x14ac:dyDescent="0.25">
      <c r="A101" s="38"/>
      <c r="B101" s="60"/>
      <c r="C101" s="57"/>
      <c r="D101" s="57"/>
      <c r="E101" s="57"/>
      <c r="F101" s="57"/>
      <c r="G101" s="13" t="s">
        <v>141</v>
      </c>
      <c r="H101" s="14">
        <v>3</v>
      </c>
      <c r="I101" s="13" t="s">
        <v>140</v>
      </c>
      <c r="J101" s="14">
        <v>3</v>
      </c>
    </row>
    <row r="102" spans="1:10" x14ac:dyDescent="0.25">
      <c r="A102" s="38"/>
      <c r="B102" s="60"/>
      <c r="C102" s="57"/>
      <c r="D102" s="57"/>
      <c r="E102" s="57"/>
      <c r="F102" s="57"/>
      <c r="G102" s="13" t="s">
        <v>124</v>
      </c>
      <c r="H102" s="14">
        <v>3</v>
      </c>
      <c r="I102" s="13" t="s">
        <v>123</v>
      </c>
      <c r="J102" s="14">
        <v>3</v>
      </c>
    </row>
    <row r="103" spans="1:10" x14ac:dyDescent="0.25">
      <c r="A103" s="38"/>
      <c r="B103" s="60"/>
      <c r="C103" s="57"/>
      <c r="D103" s="57"/>
      <c r="E103" s="57"/>
      <c r="F103" s="57"/>
      <c r="G103" s="13" t="s">
        <v>122</v>
      </c>
      <c r="H103" s="14">
        <v>2</v>
      </c>
      <c r="I103" s="13" t="s">
        <v>122</v>
      </c>
      <c r="J103" s="14">
        <v>2</v>
      </c>
    </row>
    <row r="104" spans="1:10" ht="31.5" x14ac:dyDescent="0.25">
      <c r="A104" s="38"/>
      <c r="B104" s="60"/>
      <c r="C104" s="57"/>
      <c r="D104" s="57"/>
      <c r="E104" s="57"/>
      <c r="F104" s="57"/>
      <c r="G104" s="13" t="s">
        <v>121</v>
      </c>
      <c r="H104" s="14">
        <v>2</v>
      </c>
      <c r="I104" s="13" t="s">
        <v>120</v>
      </c>
      <c r="J104" s="14">
        <v>2</v>
      </c>
    </row>
    <row r="105" spans="1:10" x14ac:dyDescent="0.25">
      <c r="A105" s="38"/>
      <c r="B105" s="60"/>
      <c r="C105" s="57"/>
      <c r="D105" s="57"/>
      <c r="E105" s="57"/>
      <c r="F105" s="57"/>
      <c r="G105" s="13" t="s">
        <v>119</v>
      </c>
      <c r="H105" s="14">
        <v>2</v>
      </c>
      <c r="I105" s="13" t="s">
        <v>119</v>
      </c>
      <c r="J105" s="14">
        <v>2</v>
      </c>
    </row>
    <row r="106" spans="1:10" x14ac:dyDescent="0.25">
      <c r="A106" s="38"/>
      <c r="B106" s="60"/>
      <c r="C106" s="57"/>
      <c r="D106" s="57"/>
      <c r="E106" s="57"/>
      <c r="F106" s="57"/>
      <c r="G106" s="13" t="s">
        <v>118</v>
      </c>
      <c r="H106" s="14">
        <v>2</v>
      </c>
      <c r="I106" s="13" t="s">
        <v>118</v>
      </c>
      <c r="J106" s="14">
        <v>2</v>
      </c>
    </row>
    <row r="107" spans="1:10" x14ac:dyDescent="0.25">
      <c r="A107" s="38"/>
      <c r="B107" s="60"/>
      <c r="C107" s="57"/>
      <c r="D107" s="57"/>
      <c r="E107" s="57"/>
      <c r="F107" s="57"/>
      <c r="G107" s="13" t="s">
        <v>117</v>
      </c>
      <c r="H107" s="14">
        <v>2</v>
      </c>
      <c r="I107" s="13" t="s">
        <v>117</v>
      </c>
      <c r="J107" s="14">
        <v>2</v>
      </c>
    </row>
    <row r="108" spans="1:10" ht="16.5" thickBot="1" x14ac:dyDescent="0.3">
      <c r="A108" s="38"/>
      <c r="B108" s="60"/>
      <c r="C108" s="58"/>
      <c r="D108" s="58"/>
      <c r="E108" s="58"/>
      <c r="F108" s="58"/>
      <c r="G108" s="31" t="s">
        <v>8</v>
      </c>
      <c r="H108" s="33">
        <f>SUM(H100:H107,)</f>
        <v>19</v>
      </c>
      <c r="I108" s="31" t="s">
        <v>8</v>
      </c>
      <c r="J108" s="33">
        <f>SUM(J100:J107,)</f>
        <v>19</v>
      </c>
    </row>
    <row r="109" spans="1:10" ht="150" customHeight="1" thickBot="1" x14ac:dyDescent="0.3">
      <c r="A109" s="39"/>
      <c r="B109" s="61"/>
      <c r="C109" s="64" t="s">
        <v>183</v>
      </c>
      <c r="D109" s="64"/>
      <c r="E109" s="64"/>
      <c r="F109" s="65"/>
      <c r="G109" s="32"/>
      <c r="H109" s="34"/>
      <c r="I109" s="32"/>
      <c r="J109" s="34"/>
    </row>
    <row r="110" spans="1:10" ht="38.450000000000003" customHeight="1" x14ac:dyDescent="0.25">
      <c r="A110" s="37">
        <v>15</v>
      </c>
      <c r="B110" s="59" t="s">
        <v>172</v>
      </c>
      <c r="C110" s="56" t="s">
        <v>182</v>
      </c>
      <c r="D110" s="56" t="s">
        <v>181</v>
      </c>
      <c r="E110" s="56" t="s">
        <v>180</v>
      </c>
      <c r="F110" s="56" t="s">
        <v>179</v>
      </c>
      <c r="G110" s="29" t="s">
        <v>139</v>
      </c>
      <c r="H110" s="30"/>
      <c r="I110" s="29" t="s">
        <v>138</v>
      </c>
      <c r="J110" s="30"/>
    </row>
    <row r="111" spans="1:10" x14ac:dyDescent="0.25">
      <c r="A111" s="38"/>
      <c r="B111" s="60"/>
      <c r="C111" s="57"/>
      <c r="D111" s="57"/>
      <c r="E111" s="57"/>
      <c r="F111" s="57"/>
      <c r="G111" s="13" t="s">
        <v>178</v>
      </c>
      <c r="H111" s="14">
        <v>3</v>
      </c>
      <c r="I111" s="13" t="s">
        <v>177</v>
      </c>
      <c r="J111" s="14">
        <v>3</v>
      </c>
    </row>
    <row r="112" spans="1:10" ht="16.5" thickBot="1" x14ac:dyDescent="0.3">
      <c r="A112" s="38"/>
      <c r="B112" s="60"/>
      <c r="C112" s="57"/>
      <c r="D112" s="57"/>
      <c r="E112" s="57"/>
      <c r="F112" s="57"/>
      <c r="G112" s="13" t="s">
        <v>135</v>
      </c>
      <c r="H112" s="14">
        <v>4</v>
      </c>
      <c r="I112" s="13" t="s">
        <v>135</v>
      </c>
      <c r="J112" s="14">
        <v>4</v>
      </c>
    </row>
    <row r="113" spans="1:10" ht="17.25" customHeight="1" x14ac:dyDescent="0.25">
      <c r="A113" s="38"/>
      <c r="B113" s="60"/>
      <c r="C113" s="57"/>
      <c r="D113" s="57"/>
      <c r="E113" s="57"/>
      <c r="F113" s="57"/>
      <c r="G113" s="29" t="s">
        <v>116</v>
      </c>
      <c r="H113" s="30"/>
      <c r="I113" s="68" t="s">
        <v>111</v>
      </c>
      <c r="J113" s="30"/>
    </row>
    <row r="114" spans="1:10" ht="31.5" x14ac:dyDescent="0.25">
      <c r="A114" s="38"/>
      <c r="B114" s="60"/>
      <c r="C114" s="57"/>
      <c r="D114" s="57"/>
      <c r="E114" s="57"/>
      <c r="F114" s="57"/>
      <c r="G114" s="13" t="s">
        <v>176</v>
      </c>
      <c r="H114" s="14">
        <v>2</v>
      </c>
      <c r="I114" s="13" t="s">
        <v>175</v>
      </c>
      <c r="J114" s="14">
        <v>2</v>
      </c>
    </row>
    <row r="115" spans="1:10" x14ac:dyDescent="0.25">
      <c r="A115" s="38"/>
      <c r="B115" s="60"/>
      <c r="C115" s="57"/>
      <c r="D115" s="57"/>
      <c r="E115" s="57"/>
      <c r="F115" s="57"/>
      <c r="G115" s="13" t="s">
        <v>174</v>
      </c>
      <c r="H115" s="14">
        <v>3</v>
      </c>
      <c r="I115" s="13" t="s">
        <v>174</v>
      </c>
      <c r="J115" s="14">
        <v>3</v>
      </c>
    </row>
    <row r="116" spans="1:10" ht="34.5" customHeight="1" thickBot="1" x14ac:dyDescent="0.3">
      <c r="A116" s="38"/>
      <c r="B116" s="60"/>
      <c r="C116" s="58"/>
      <c r="D116" s="58"/>
      <c r="E116" s="58"/>
      <c r="F116" s="58"/>
      <c r="G116" s="31" t="s">
        <v>8</v>
      </c>
      <c r="H116" s="33">
        <f>SUM(H111:H112,H114:H115,)</f>
        <v>12</v>
      </c>
      <c r="I116" s="31" t="s">
        <v>8</v>
      </c>
      <c r="J116" s="33">
        <f>SUM(J111:J112,J114:J115,)</f>
        <v>12</v>
      </c>
    </row>
    <row r="117" spans="1:10" ht="150" customHeight="1" thickBot="1" x14ac:dyDescent="0.3">
      <c r="A117" s="39"/>
      <c r="B117" s="61"/>
      <c r="C117" s="64" t="s">
        <v>173</v>
      </c>
      <c r="D117" s="64"/>
      <c r="E117" s="64"/>
      <c r="F117" s="65"/>
      <c r="G117" s="32"/>
      <c r="H117" s="34"/>
      <c r="I117" s="32"/>
      <c r="J117" s="34"/>
    </row>
    <row r="118" spans="1:10" x14ac:dyDescent="0.25">
      <c r="A118" s="37">
        <v>16</v>
      </c>
      <c r="B118" s="59" t="s">
        <v>172</v>
      </c>
      <c r="C118" s="56" t="s">
        <v>171</v>
      </c>
      <c r="D118" s="56" t="s">
        <v>170</v>
      </c>
      <c r="E118" s="56" t="s">
        <v>169</v>
      </c>
      <c r="F118" s="56" t="s">
        <v>168</v>
      </c>
      <c r="G118" s="29" t="s">
        <v>126</v>
      </c>
      <c r="H118" s="30"/>
      <c r="I118" s="29" t="s">
        <v>125</v>
      </c>
      <c r="J118" s="30"/>
    </row>
    <row r="119" spans="1:10" x14ac:dyDescent="0.25">
      <c r="A119" s="38"/>
      <c r="B119" s="60"/>
      <c r="C119" s="57"/>
      <c r="D119" s="57"/>
      <c r="E119" s="57"/>
      <c r="F119" s="57"/>
      <c r="G119" s="13" t="s">
        <v>119</v>
      </c>
      <c r="H119" s="14">
        <v>3</v>
      </c>
      <c r="I119" s="13" t="s">
        <v>119</v>
      </c>
      <c r="J119" s="14">
        <v>3</v>
      </c>
    </row>
    <row r="120" spans="1:10" x14ac:dyDescent="0.25">
      <c r="A120" s="38"/>
      <c r="B120" s="60"/>
      <c r="C120" s="57"/>
      <c r="D120" s="57"/>
      <c r="E120" s="57"/>
      <c r="F120" s="57"/>
      <c r="G120" s="13" t="s">
        <v>118</v>
      </c>
      <c r="H120" s="14">
        <v>3</v>
      </c>
      <c r="I120" s="13" t="s">
        <v>118</v>
      </c>
      <c r="J120" s="14">
        <v>3</v>
      </c>
    </row>
    <row r="121" spans="1:10" ht="16.5" thickBot="1" x14ac:dyDescent="0.3">
      <c r="A121" s="38"/>
      <c r="B121" s="60"/>
      <c r="C121" s="57"/>
      <c r="D121" s="57"/>
      <c r="E121" s="57"/>
      <c r="F121" s="57"/>
      <c r="G121" s="13" t="s">
        <v>117</v>
      </c>
      <c r="H121" s="14">
        <v>3</v>
      </c>
      <c r="I121" s="13" t="s">
        <v>117</v>
      </c>
      <c r="J121" s="14">
        <v>3</v>
      </c>
    </row>
    <row r="122" spans="1:10" x14ac:dyDescent="0.25">
      <c r="A122" s="38"/>
      <c r="B122" s="60"/>
      <c r="C122" s="57"/>
      <c r="D122" s="57"/>
      <c r="E122" s="57"/>
      <c r="F122" s="57"/>
      <c r="G122" s="29" t="s">
        <v>116</v>
      </c>
      <c r="H122" s="30"/>
      <c r="I122" s="29" t="s">
        <v>115</v>
      </c>
      <c r="J122" s="30"/>
    </row>
    <row r="123" spans="1:10" x14ac:dyDescent="0.25">
      <c r="A123" s="38"/>
      <c r="B123" s="60"/>
      <c r="C123" s="57"/>
      <c r="D123" s="57"/>
      <c r="E123" s="57"/>
      <c r="F123" s="57"/>
      <c r="G123" s="13" t="s">
        <v>114</v>
      </c>
      <c r="H123" s="14">
        <v>3</v>
      </c>
      <c r="I123" s="13" t="s">
        <v>110</v>
      </c>
      <c r="J123" s="14">
        <v>3</v>
      </c>
    </row>
    <row r="124" spans="1:10" x14ac:dyDescent="0.25">
      <c r="A124" s="38"/>
      <c r="B124" s="60"/>
      <c r="C124" s="57"/>
      <c r="D124" s="57"/>
      <c r="E124" s="57"/>
      <c r="F124" s="57"/>
      <c r="G124" s="13" t="s">
        <v>113</v>
      </c>
      <c r="H124" s="14">
        <v>3</v>
      </c>
      <c r="I124" s="13" t="s">
        <v>113</v>
      </c>
      <c r="J124" s="14">
        <v>3</v>
      </c>
    </row>
    <row r="125" spans="1:10" x14ac:dyDescent="0.25">
      <c r="A125" s="38"/>
      <c r="B125" s="60"/>
      <c r="C125" s="57"/>
      <c r="D125" s="57"/>
      <c r="E125" s="57"/>
      <c r="F125" s="57"/>
      <c r="G125" s="13" t="s">
        <v>109</v>
      </c>
      <c r="H125" s="14">
        <v>3</v>
      </c>
      <c r="I125" s="13" t="s">
        <v>109</v>
      </c>
      <c r="J125" s="14">
        <v>3</v>
      </c>
    </row>
    <row r="126" spans="1:10" ht="16.5" thickBot="1" x14ac:dyDescent="0.3">
      <c r="A126" s="38"/>
      <c r="B126" s="60"/>
      <c r="C126" s="57"/>
      <c r="D126" s="57"/>
      <c r="E126" s="57"/>
      <c r="F126" s="57"/>
      <c r="G126" s="13" t="s">
        <v>167</v>
      </c>
      <c r="H126" s="14">
        <v>2</v>
      </c>
      <c r="I126" s="13" t="s">
        <v>167</v>
      </c>
      <c r="J126" s="14">
        <v>2</v>
      </c>
    </row>
    <row r="127" spans="1:10" ht="39.6" customHeight="1" x14ac:dyDescent="0.25">
      <c r="A127" s="38"/>
      <c r="B127" s="60"/>
      <c r="C127" s="57"/>
      <c r="D127" s="57"/>
      <c r="E127" s="57"/>
      <c r="F127" s="57"/>
      <c r="G127" s="29" t="s">
        <v>166</v>
      </c>
      <c r="H127" s="30"/>
      <c r="I127" s="29" t="s">
        <v>165</v>
      </c>
      <c r="J127" s="30"/>
    </row>
    <row r="128" spans="1:10" x14ac:dyDescent="0.25">
      <c r="A128" s="38"/>
      <c r="B128" s="60"/>
      <c r="C128" s="57"/>
      <c r="D128" s="57"/>
      <c r="E128" s="57"/>
      <c r="F128" s="57"/>
      <c r="G128" s="13" t="s">
        <v>164</v>
      </c>
      <c r="H128" s="14">
        <v>4</v>
      </c>
      <c r="I128" s="13" t="s">
        <v>164</v>
      </c>
      <c r="J128" s="14">
        <v>4</v>
      </c>
    </row>
    <row r="129" spans="1:10" ht="16.5" thickBot="1" x14ac:dyDescent="0.3">
      <c r="A129" s="38"/>
      <c r="B129" s="60"/>
      <c r="C129" s="58"/>
      <c r="D129" s="58"/>
      <c r="E129" s="58"/>
      <c r="F129" s="58"/>
      <c r="G129" s="31" t="s">
        <v>8</v>
      </c>
      <c r="H129" s="33">
        <f>SUM(H119:H121,H123:H126,H128:H128,)</f>
        <v>24</v>
      </c>
      <c r="I129" s="31" t="s">
        <v>8</v>
      </c>
      <c r="J129" s="33">
        <f>SUM(J119:J121,J123:J126,J128:J128,)</f>
        <v>24</v>
      </c>
    </row>
    <row r="130" spans="1:10" ht="178.5" customHeight="1" thickBot="1" x14ac:dyDescent="0.3">
      <c r="A130" s="39"/>
      <c r="B130" s="61"/>
      <c r="C130" s="62" t="s">
        <v>163</v>
      </c>
      <c r="D130" s="62"/>
      <c r="E130" s="62"/>
      <c r="F130" s="63"/>
      <c r="G130" s="32"/>
      <c r="H130" s="34"/>
      <c r="I130" s="32"/>
      <c r="J130" s="34"/>
    </row>
    <row r="131" spans="1:10" ht="16.5" customHeight="1" x14ac:dyDescent="0.25">
      <c r="A131" s="37">
        <v>17</v>
      </c>
      <c r="B131" s="59" t="s">
        <v>162</v>
      </c>
      <c r="C131" s="56" t="s">
        <v>161</v>
      </c>
      <c r="D131" s="56" t="s">
        <v>160</v>
      </c>
      <c r="E131" s="56" t="s">
        <v>159</v>
      </c>
      <c r="F131" s="56" t="s">
        <v>158</v>
      </c>
      <c r="G131" s="29" t="s">
        <v>157</v>
      </c>
      <c r="H131" s="30"/>
      <c r="I131" s="29" t="s">
        <v>156</v>
      </c>
      <c r="J131" s="30"/>
    </row>
    <row r="132" spans="1:10" x14ac:dyDescent="0.25">
      <c r="A132" s="38"/>
      <c r="B132" s="60"/>
      <c r="C132" s="57"/>
      <c r="D132" s="57"/>
      <c r="E132" s="57"/>
      <c r="F132" s="57"/>
      <c r="G132" s="13" t="s">
        <v>155</v>
      </c>
      <c r="H132" s="14">
        <v>2</v>
      </c>
      <c r="I132" s="13" t="s">
        <v>155</v>
      </c>
      <c r="J132" s="14">
        <v>2</v>
      </c>
    </row>
    <row r="133" spans="1:10" x14ac:dyDescent="0.25">
      <c r="A133" s="38"/>
      <c r="B133" s="60"/>
      <c r="C133" s="57"/>
      <c r="D133" s="57"/>
      <c r="E133" s="57"/>
      <c r="F133" s="57"/>
      <c r="G133" s="13" t="s">
        <v>154</v>
      </c>
      <c r="H133" s="14">
        <v>2</v>
      </c>
      <c r="I133" s="13" t="s">
        <v>154</v>
      </c>
      <c r="J133" s="14">
        <v>2</v>
      </c>
    </row>
    <row r="134" spans="1:10" ht="16.5" thickBot="1" x14ac:dyDescent="0.3">
      <c r="A134" s="38"/>
      <c r="B134" s="60"/>
      <c r="C134" s="57"/>
      <c r="D134" s="57"/>
      <c r="E134" s="57"/>
      <c r="F134" s="57"/>
      <c r="G134" s="13" t="s">
        <v>153</v>
      </c>
      <c r="H134" s="14">
        <v>3</v>
      </c>
      <c r="I134" s="13" t="s">
        <v>153</v>
      </c>
      <c r="J134" s="14">
        <v>3</v>
      </c>
    </row>
    <row r="135" spans="1:10" x14ac:dyDescent="0.25">
      <c r="A135" s="38"/>
      <c r="B135" s="60"/>
      <c r="C135" s="57"/>
      <c r="D135" s="57"/>
      <c r="E135" s="57"/>
      <c r="F135" s="57"/>
      <c r="G135" s="29" t="s">
        <v>152</v>
      </c>
      <c r="H135" s="30"/>
      <c r="I135" s="29" t="s">
        <v>151</v>
      </c>
      <c r="J135" s="30"/>
    </row>
    <row r="136" spans="1:10" x14ac:dyDescent="0.25">
      <c r="A136" s="38"/>
      <c r="B136" s="60"/>
      <c r="C136" s="57"/>
      <c r="D136" s="57"/>
      <c r="E136" s="57"/>
      <c r="F136" s="57"/>
      <c r="G136" s="13" t="s">
        <v>150</v>
      </c>
      <c r="H136" s="14">
        <v>4</v>
      </c>
      <c r="I136" s="13" t="s">
        <v>149</v>
      </c>
      <c r="J136" s="14">
        <v>4</v>
      </c>
    </row>
    <row r="137" spans="1:10" ht="16.5" thickBot="1" x14ac:dyDescent="0.3">
      <c r="A137" s="38"/>
      <c r="B137" s="60"/>
      <c r="C137" s="58"/>
      <c r="D137" s="58"/>
      <c r="E137" s="58"/>
      <c r="F137" s="58"/>
      <c r="G137" s="31" t="s">
        <v>8</v>
      </c>
      <c r="H137" s="33">
        <f>SUM(H132:H134,H136:H136,)</f>
        <v>11</v>
      </c>
      <c r="I137" s="31" t="s">
        <v>8</v>
      </c>
      <c r="J137" s="33">
        <f>SUM(J132:J134,J136:J136,)</f>
        <v>11</v>
      </c>
    </row>
    <row r="138" spans="1:10" ht="150" customHeight="1" thickBot="1" x14ac:dyDescent="0.3">
      <c r="A138" s="39"/>
      <c r="B138" s="61"/>
      <c r="C138" s="64" t="s">
        <v>148</v>
      </c>
      <c r="D138" s="64"/>
      <c r="E138" s="64"/>
      <c r="F138" s="65"/>
      <c r="G138" s="32"/>
      <c r="H138" s="34"/>
      <c r="I138" s="32"/>
      <c r="J138" s="34"/>
    </row>
    <row r="139" spans="1:10" x14ac:dyDescent="0.25">
      <c r="A139" s="37">
        <v>18</v>
      </c>
      <c r="B139" s="59" t="s">
        <v>131</v>
      </c>
      <c r="C139" s="56" t="s">
        <v>147</v>
      </c>
      <c r="D139" s="56" t="s">
        <v>146</v>
      </c>
      <c r="E139" s="56" t="s">
        <v>145</v>
      </c>
      <c r="F139" s="56" t="s">
        <v>144</v>
      </c>
      <c r="G139" s="29" t="s">
        <v>126</v>
      </c>
      <c r="H139" s="30"/>
      <c r="I139" s="29" t="s">
        <v>125</v>
      </c>
      <c r="J139" s="30"/>
    </row>
    <row r="140" spans="1:10" ht="31.5" x14ac:dyDescent="0.25">
      <c r="A140" s="38"/>
      <c r="B140" s="60"/>
      <c r="C140" s="57"/>
      <c r="D140" s="57"/>
      <c r="E140" s="57"/>
      <c r="F140" s="57"/>
      <c r="G140" s="13" t="s">
        <v>143</v>
      </c>
      <c r="H140" s="14">
        <v>3</v>
      </c>
      <c r="I140" s="13" t="s">
        <v>142</v>
      </c>
      <c r="J140" s="14">
        <v>3</v>
      </c>
    </row>
    <row r="141" spans="1:10" ht="32.25" thickBot="1" x14ac:dyDescent="0.3">
      <c r="A141" s="38"/>
      <c r="B141" s="60"/>
      <c r="C141" s="57"/>
      <c r="D141" s="57"/>
      <c r="E141" s="57"/>
      <c r="F141" s="57"/>
      <c r="G141" s="13" t="s">
        <v>141</v>
      </c>
      <c r="H141" s="14">
        <v>3</v>
      </c>
      <c r="I141" s="13" t="s">
        <v>140</v>
      </c>
      <c r="J141" s="14">
        <v>3</v>
      </c>
    </row>
    <row r="142" spans="1:10" ht="33.950000000000003" customHeight="1" x14ac:dyDescent="0.25">
      <c r="A142" s="38"/>
      <c r="B142" s="60"/>
      <c r="C142" s="57"/>
      <c r="D142" s="57"/>
      <c r="E142" s="57"/>
      <c r="F142" s="57"/>
      <c r="G142" s="29" t="s">
        <v>139</v>
      </c>
      <c r="H142" s="30"/>
      <c r="I142" s="29" t="s">
        <v>138</v>
      </c>
      <c r="J142" s="30"/>
    </row>
    <row r="143" spans="1:10" ht="17.100000000000001" customHeight="1" x14ac:dyDescent="0.25">
      <c r="A143" s="38"/>
      <c r="B143" s="60"/>
      <c r="C143" s="57"/>
      <c r="D143" s="57"/>
      <c r="E143" s="57"/>
      <c r="F143" s="57"/>
      <c r="G143" s="13" t="s">
        <v>137</v>
      </c>
      <c r="H143" s="14">
        <v>3</v>
      </c>
      <c r="I143" s="13" t="s">
        <v>136</v>
      </c>
      <c r="J143" s="14">
        <v>3</v>
      </c>
    </row>
    <row r="144" spans="1:10" ht="16.5" thickBot="1" x14ac:dyDescent="0.3">
      <c r="A144" s="38"/>
      <c r="B144" s="60"/>
      <c r="C144" s="57"/>
      <c r="D144" s="57"/>
      <c r="E144" s="57"/>
      <c r="F144" s="57"/>
      <c r="G144" s="13" t="s">
        <v>135</v>
      </c>
      <c r="H144" s="14">
        <v>3</v>
      </c>
      <c r="I144" s="13" t="s">
        <v>135</v>
      </c>
      <c r="J144" s="14">
        <v>3</v>
      </c>
    </row>
    <row r="145" spans="1:10" ht="15.75" customHeight="1" x14ac:dyDescent="0.25">
      <c r="A145" s="38"/>
      <c r="B145" s="60"/>
      <c r="C145" s="57"/>
      <c r="D145" s="57"/>
      <c r="E145" s="57"/>
      <c r="F145" s="57"/>
      <c r="G145" s="29" t="s">
        <v>134</v>
      </c>
      <c r="H145" s="30"/>
      <c r="I145" s="29" t="s">
        <v>115</v>
      </c>
      <c r="J145" s="30"/>
    </row>
    <row r="146" spans="1:10" x14ac:dyDescent="0.25">
      <c r="A146" s="38"/>
      <c r="B146" s="60"/>
      <c r="C146" s="57"/>
      <c r="D146" s="57"/>
      <c r="E146" s="57"/>
      <c r="F146" s="57"/>
      <c r="G146" s="13" t="s">
        <v>133</v>
      </c>
      <c r="H146" s="14">
        <v>4</v>
      </c>
      <c r="I146" s="13" t="s">
        <v>133</v>
      </c>
      <c r="J146" s="14">
        <v>4</v>
      </c>
    </row>
    <row r="147" spans="1:10" ht="16.5" thickBot="1" x14ac:dyDescent="0.3">
      <c r="A147" s="38"/>
      <c r="B147" s="60"/>
      <c r="C147" s="58"/>
      <c r="D147" s="58"/>
      <c r="E147" s="58"/>
      <c r="F147" s="58"/>
      <c r="G147" s="31" t="s">
        <v>8</v>
      </c>
      <c r="H147" s="33">
        <f>SUM(H140:H141,H143:H144,H146:H146,)</f>
        <v>16</v>
      </c>
      <c r="I147" s="31" t="s">
        <v>8</v>
      </c>
      <c r="J147" s="33">
        <f>SUM(J140:J141,J143:J144,J146:J146)</f>
        <v>16</v>
      </c>
    </row>
    <row r="148" spans="1:10" ht="183.75" customHeight="1" thickBot="1" x14ac:dyDescent="0.3">
      <c r="A148" s="39"/>
      <c r="B148" s="61"/>
      <c r="C148" s="64" t="s">
        <v>132</v>
      </c>
      <c r="D148" s="64"/>
      <c r="E148" s="64"/>
      <c r="F148" s="65"/>
      <c r="G148" s="32"/>
      <c r="H148" s="34"/>
      <c r="I148" s="32"/>
      <c r="J148" s="34"/>
    </row>
    <row r="149" spans="1:10" x14ac:dyDescent="0.25">
      <c r="A149" s="37">
        <v>19</v>
      </c>
      <c r="B149" s="59" t="s">
        <v>131</v>
      </c>
      <c r="C149" s="56" t="s">
        <v>130</v>
      </c>
      <c r="D149" s="56" t="s">
        <v>129</v>
      </c>
      <c r="E149" s="56" t="s">
        <v>128</v>
      </c>
      <c r="F149" s="56" t="s">
        <v>127</v>
      </c>
      <c r="G149" s="29" t="s">
        <v>126</v>
      </c>
      <c r="H149" s="30"/>
      <c r="I149" s="29" t="s">
        <v>125</v>
      </c>
      <c r="J149" s="30"/>
    </row>
    <row r="150" spans="1:10" x14ac:dyDescent="0.25">
      <c r="A150" s="38"/>
      <c r="B150" s="60"/>
      <c r="C150" s="57"/>
      <c r="D150" s="57"/>
      <c r="E150" s="57"/>
      <c r="F150" s="57"/>
      <c r="G150" s="13" t="s">
        <v>124</v>
      </c>
      <c r="H150" s="14">
        <v>2</v>
      </c>
      <c r="I150" s="13" t="s">
        <v>123</v>
      </c>
      <c r="J150" s="14">
        <v>2</v>
      </c>
    </row>
    <row r="151" spans="1:10" x14ac:dyDescent="0.25">
      <c r="A151" s="38"/>
      <c r="B151" s="60"/>
      <c r="C151" s="57"/>
      <c r="D151" s="57"/>
      <c r="E151" s="57"/>
      <c r="F151" s="57"/>
      <c r="G151" s="13" t="s">
        <v>122</v>
      </c>
      <c r="H151" s="14">
        <v>2</v>
      </c>
      <c r="I151" s="13" t="s">
        <v>122</v>
      </c>
      <c r="J151" s="14">
        <v>2</v>
      </c>
    </row>
    <row r="152" spans="1:10" ht="31.5" x14ac:dyDescent="0.25">
      <c r="A152" s="38"/>
      <c r="B152" s="60"/>
      <c r="C152" s="57"/>
      <c r="D152" s="57"/>
      <c r="E152" s="57"/>
      <c r="F152" s="57"/>
      <c r="G152" s="13" t="s">
        <v>121</v>
      </c>
      <c r="H152" s="14">
        <v>2</v>
      </c>
      <c r="I152" s="13" t="s">
        <v>120</v>
      </c>
      <c r="J152" s="14">
        <v>2</v>
      </c>
    </row>
    <row r="153" spans="1:10" x14ac:dyDescent="0.25">
      <c r="A153" s="38"/>
      <c r="B153" s="60"/>
      <c r="C153" s="57"/>
      <c r="D153" s="57"/>
      <c r="E153" s="57"/>
      <c r="F153" s="57"/>
      <c r="G153" s="13" t="s">
        <v>119</v>
      </c>
      <c r="H153" s="14">
        <v>2</v>
      </c>
      <c r="I153" s="13" t="s">
        <v>119</v>
      </c>
      <c r="J153" s="14">
        <v>2</v>
      </c>
    </row>
    <row r="154" spans="1:10" x14ac:dyDescent="0.25">
      <c r="A154" s="38"/>
      <c r="B154" s="60"/>
      <c r="C154" s="57"/>
      <c r="D154" s="57"/>
      <c r="E154" s="57"/>
      <c r="F154" s="57"/>
      <c r="G154" s="13" t="s">
        <v>118</v>
      </c>
      <c r="H154" s="14">
        <v>2</v>
      </c>
      <c r="I154" s="13" t="s">
        <v>118</v>
      </c>
      <c r="J154" s="14">
        <v>2</v>
      </c>
    </row>
    <row r="155" spans="1:10" ht="16.5" thickBot="1" x14ac:dyDescent="0.3">
      <c r="A155" s="38"/>
      <c r="B155" s="60"/>
      <c r="C155" s="57"/>
      <c r="D155" s="57"/>
      <c r="E155" s="57"/>
      <c r="F155" s="57"/>
      <c r="G155" s="13" t="s">
        <v>117</v>
      </c>
      <c r="H155" s="14">
        <v>2</v>
      </c>
      <c r="I155" s="13" t="s">
        <v>117</v>
      </c>
      <c r="J155" s="14">
        <v>2</v>
      </c>
    </row>
    <row r="156" spans="1:10" x14ac:dyDescent="0.25">
      <c r="A156" s="38"/>
      <c r="B156" s="60"/>
      <c r="C156" s="57"/>
      <c r="D156" s="57"/>
      <c r="E156" s="57"/>
      <c r="F156" s="57"/>
      <c r="G156" s="29" t="s">
        <v>116</v>
      </c>
      <c r="H156" s="30"/>
      <c r="I156" s="29" t="s">
        <v>115</v>
      </c>
      <c r="J156" s="30"/>
    </row>
    <row r="157" spans="1:10" x14ac:dyDescent="0.25">
      <c r="A157" s="38"/>
      <c r="B157" s="60"/>
      <c r="C157" s="57"/>
      <c r="D157" s="57"/>
      <c r="E157" s="57"/>
      <c r="F157" s="57"/>
      <c r="G157" s="13" t="s">
        <v>114</v>
      </c>
      <c r="H157" s="14">
        <v>2</v>
      </c>
      <c r="I157" s="13" t="s">
        <v>114</v>
      </c>
      <c r="J157" s="14">
        <v>2</v>
      </c>
    </row>
    <row r="158" spans="1:10" x14ac:dyDescent="0.25">
      <c r="A158" s="38"/>
      <c r="B158" s="60"/>
      <c r="C158" s="57"/>
      <c r="D158" s="57"/>
      <c r="E158" s="57"/>
      <c r="F158" s="57"/>
      <c r="G158" s="13" t="s">
        <v>113</v>
      </c>
      <c r="H158" s="14">
        <v>2</v>
      </c>
      <c r="I158" s="13" t="s">
        <v>113</v>
      </c>
      <c r="J158" s="14">
        <v>2</v>
      </c>
    </row>
    <row r="159" spans="1:10" ht="16.5" thickBot="1" x14ac:dyDescent="0.3">
      <c r="A159" s="38"/>
      <c r="B159" s="60"/>
      <c r="C159" s="57"/>
      <c r="D159" s="57"/>
      <c r="E159" s="57"/>
      <c r="F159" s="57"/>
      <c r="G159" s="13" t="s">
        <v>109</v>
      </c>
      <c r="H159" s="14">
        <v>2</v>
      </c>
      <c r="I159" s="13" t="s">
        <v>109</v>
      </c>
      <c r="J159" s="14">
        <v>2</v>
      </c>
    </row>
    <row r="160" spans="1:10" x14ac:dyDescent="0.25">
      <c r="A160" s="38"/>
      <c r="B160" s="60"/>
      <c r="C160" s="57"/>
      <c r="D160" s="57"/>
      <c r="E160" s="57"/>
      <c r="F160" s="57"/>
      <c r="G160" s="29" t="s">
        <v>112</v>
      </c>
      <c r="H160" s="30"/>
      <c r="I160" s="68" t="s">
        <v>111</v>
      </c>
      <c r="J160" s="30"/>
    </row>
    <row r="161" spans="1:10" x14ac:dyDescent="0.25">
      <c r="A161" s="38"/>
      <c r="B161" s="60"/>
      <c r="C161" s="57"/>
      <c r="D161" s="57"/>
      <c r="E161" s="57"/>
      <c r="F161" s="57"/>
      <c r="G161" s="13" t="s">
        <v>110</v>
      </c>
      <c r="H161" s="14">
        <v>2</v>
      </c>
      <c r="I161" s="13" t="s">
        <v>110</v>
      </c>
      <c r="J161" s="14">
        <v>2</v>
      </c>
    </row>
    <row r="162" spans="1:10" ht="16.5" thickBot="1" x14ac:dyDescent="0.3">
      <c r="A162" s="38"/>
      <c r="B162" s="60"/>
      <c r="C162" s="57"/>
      <c r="D162" s="57"/>
      <c r="E162" s="57"/>
      <c r="F162" s="57"/>
      <c r="G162" s="13" t="s">
        <v>109</v>
      </c>
      <c r="H162" s="14">
        <v>2</v>
      </c>
      <c r="I162" s="13" t="s">
        <v>109</v>
      </c>
      <c r="J162" s="14">
        <v>2</v>
      </c>
    </row>
    <row r="163" spans="1:10" x14ac:dyDescent="0.25">
      <c r="A163" s="38"/>
      <c r="B163" s="60"/>
      <c r="C163" s="57"/>
      <c r="D163" s="57"/>
      <c r="E163" s="57"/>
      <c r="F163" s="57"/>
      <c r="G163" s="29" t="s">
        <v>108</v>
      </c>
      <c r="H163" s="30"/>
      <c r="I163" s="29" t="s">
        <v>107</v>
      </c>
      <c r="J163" s="30"/>
    </row>
    <row r="164" spans="1:10" x14ac:dyDescent="0.25">
      <c r="A164" s="38"/>
      <c r="B164" s="60"/>
      <c r="C164" s="57"/>
      <c r="D164" s="57"/>
      <c r="E164" s="57"/>
      <c r="F164" s="57"/>
      <c r="G164" s="13" t="s">
        <v>106</v>
      </c>
      <c r="H164" s="14">
        <v>2</v>
      </c>
      <c r="I164" s="13" t="s">
        <v>106</v>
      </c>
      <c r="J164" s="14">
        <v>2</v>
      </c>
    </row>
    <row r="165" spans="1:10" ht="31.5" x14ac:dyDescent="0.25">
      <c r="A165" s="38"/>
      <c r="B165" s="60"/>
      <c r="C165" s="57"/>
      <c r="D165" s="57"/>
      <c r="E165" s="57"/>
      <c r="F165" s="57"/>
      <c r="G165" s="13" t="s">
        <v>105</v>
      </c>
      <c r="H165" s="14">
        <v>2</v>
      </c>
      <c r="I165" s="13" t="s">
        <v>105</v>
      </c>
      <c r="J165" s="14">
        <v>2</v>
      </c>
    </row>
    <row r="166" spans="1:10" ht="16.5" thickBot="1" x14ac:dyDescent="0.3">
      <c r="A166" s="38"/>
      <c r="B166" s="60"/>
      <c r="C166" s="58"/>
      <c r="D166" s="58"/>
      <c r="E166" s="58"/>
      <c r="F166" s="58"/>
      <c r="G166" s="31" t="s">
        <v>8</v>
      </c>
      <c r="H166" s="33">
        <f>SUM(H150:H155,H157:H159,H161:H162,H164:H165,)</f>
        <v>26</v>
      </c>
      <c r="I166" s="31" t="s">
        <v>8</v>
      </c>
      <c r="J166" s="33">
        <f>SUM(J150:J155,J157:J159,J161:J162,J164:J165,)</f>
        <v>26</v>
      </c>
    </row>
    <row r="167" spans="1:10" ht="165" customHeight="1" thickBot="1" x14ac:dyDescent="0.3">
      <c r="A167" s="39"/>
      <c r="B167" s="61"/>
      <c r="C167" s="62" t="s">
        <v>104</v>
      </c>
      <c r="D167" s="62"/>
      <c r="E167" s="62"/>
      <c r="F167" s="63"/>
      <c r="G167" s="32"/>
      <c r="H167" s="34"/>
      <c r="I167" s="32"/>
      <c r="J167" s="34"/>
    </row>
    <row r="168" spans="1:10" x14ac:dyDescent="0.25">
      <c r="A168" s="37">
        <v>20</v>
      </c>
      <c r="B168" s="59" t="s">
        <v>103</v>
      </c>
      <c r="C168" s="56" t="s">
        <v>102</v>
      </c>
      <c r="D168" s="56" t="s">
        <v>101</v>
      </c>
      <c r="E168" s="56" t="s">
        <v>100</v>
      </c>
      <c r="F168" s="56" t="s">
        <v>99</v>
      </c>
      <c r="G168" s="29" t="s">
        <v>98</v>
      </c>
      <c r="H168" s="30"/>
      <c r="I168" s="29" t="s">
        <v>98</v>
      </c>
      <c r="J168" s="30"/>
    </row>
    <row r="169" spans="1:10" x14ac:dyDescent="0.25">
      <c r="A169" s="38"/>
      <c r="B169" s="60"/>
      <c r="C169" s="57"/>
      <c r="D169" s="57"/>
      <c r="E169" s="57"/>
      <c r="F169" s="57"/>
      <c r="G169" s="13" t="s">
        <v>97</v>
      </c>
      <c r="H169" s="14">
        <v>6</v>
      </c>
      <c r="I169" s="13" t="s">
        <v>97</v>
      </c>
      <c r="J169" s="14">
        <v>6</v>
      </c>
    </row>
    <row r="170" spans="1:10" ht="92.25" customHeight="1" thickBot="1" x14ac:dyDescent="0.3">
      <c r="A170" s="38"/>
      <c r="B170" s="60"/>
      <c r="C170" s="58"/>
      <c r="D170" s="58"/>
      <c r="E170" s="58"/>
      <c r="F170" s="58"/>
      <c r="G170" s="31" t="s">
        <v>8</v>
      </c>
      <c r="H170" s="33">
        <f>SUM(H169:H169,)</f>
        <v>6</v>
      </c>
      <c r="I170" s="31" t="s">
        <v>8</v>
      </c>
      <c r="J170" s="33">
        <f>SUM(J169:J169,)</f>
        <v>6</v>
      </c>
    </row>
    <row r="171" spans="1:10" ht="190.5" customHeight="1" thickBot="1" x14ac:dyDescent="0.3">
      <c r="A171" s="39"/>
      <c r="B171" s="61"/>
      <c r="C171" s="62" t="s">
        <v>96</v>
      </c>
      <c r="D171" s="62"/>
      <c r="E171" s="62"/>
      <c r="F171" s="63"/>
      <c r="G171" s="32"/>
      <c r="H171" s="34"/>
      <c r="I171" s="32"/>
      <c r="J171" s="34"/>
    </row>
    <row r="172" spans="1:10" ht="16.5" thickBot="1" x14ac:dyDescent="0.3">
      <c r="A172" s="50" t="s">
        <v>95</v>
      </c>
      <c r="B172" s="51"/>
      <c r="C172" s="51"/>
      <c r="D172" s="51"/>
      <c r="E172" s="51"/>
      <c r="F172" s="52"/>
      <c r="G172" s="72">
        <f>H170+H166+H147+H137+H129+H116+H108+H97+H83+H71+H66+H55+H49+H42+H27+H22+H18+H13+H9+H5</f>
        <v>324</v>
      </c>
      <c r="H172" s="73"/>
      <c r="I172" s="72">
        <f>SUM(J170,J166,J147,J137,J129,J116,J108,J97,J83,J71,J66,J55,J49,J42,J27,J22,J18,J13,J9,J5)</f>
        <v>324</v>
      </c>
      <c r="J172" s="73"/>
    </row>
    <row r="173" spans="1:10" ht="185.25" customHeight="1" thickBot="1" x14ac:dyDescent="0.3">
      <c r="A173" s="45" t="s">
        <v>9</v>
      </c>
      <c r="B173" s="46"/>
      <c r="C173" s="69" t="s">
        <v>94</v>
      </c>
      <c r="D173" s="70"/>
      <c r="E173" s="70"/>
      <c r="F173" s="70"/>
      <c r="G173" s="70"/>
      <c r="H173" s="71"/>
      <c r="I173" s="20" t="s">
        <v>91</v>
      </c>
      <c r="J173" s="19" t="s">
        <v>93</v>
      </c>
    </row>
    <row r="174" spans="1:10" ht="202.5" customHeight="1" thickBot="1" x14ac:dyDescent="0.3">
      <c r="A174" s="45" t="s">
        <v>9</v>
      </c>
      <c r="B174" s="46"/>
      <c r="C174" s="69" t="s">
        <v>92</v>
      </c>
      <c r="D174" s="70"/>
      <c r="E174" s="70"/>
      <c r="F174" s="70"/>
      <c r="G174" s="70"/>
      <c r="H174" s="71"/>
      <c r="I174" s="20" t="s">
        <v>91</v>
      </c>
      <c r="J174" s="19" t="s">
        <v>90</v>
      </c>
    </row>
    <row r="175" spans="1:10" ht="221.25" customHeight="1" thickBot="1" x14ac:dyDescent="0.3">
      <c r="A175" s="45" t="s">
        <v>9</v>
      </c>
      <c r="B175" s="46"/>
      <c r="C175" s="69" t="s">
        <v>89</v>
      </c>
      <c r="D175" s="70"/>
      <c r="E175" s="70"/>
      <c r="F175" s="70"/>
      <c r="G175" s="70"/>
      <c r="H175" s="71"/>
      <c r="I175" s="20" t="s">
        <v>88</v>
      </c>
      <c r="J175" s="19" t="s">
        <v>87</v>
      </c>
    </row>
  </sheetData>
  <sheetProtection algorithmName="SHA-512" hashValue="S74QT+0qZI0tlcwoN4/dtLNdN7MkLni8wrof1hZ4aCi3bYLAhvG/thlMpl5sAjz0Ikyzo2627sHdosyquidM7g==" saltValue="rpARp1ziAiGlYlszuLRwCQ==" spinCount="100000" sheet="1" formatCells="0" formatColumns="0" formatRows="0" insertColumns="0" insertRows="0" sort="0" autoFilter="0"/>
  <autoFilter ref="A2:J175" xr:uid="{00000000-0009-0000-0000-000000000000}"/>
  <mergeCells count="293">
    <mergeCell ref="C175:H175"/>
    <mergeCell ref="I172:J172"/>
    <mergeCell ref="G172:H172"/>
    <mergeCell ref="A172:F172"/>
    <mergeCell ref="I170:I171"/>
    <mergeCell ref="J170:J171"/>
    <mergeCell ref="A175:B175"/>
    <mergeCell ref="A173:B173"/>
    <mergeCell ref="A174:B174"/>
    <mergeCell ref="A168:A171"/>
    <mergeCell ref="I160:J160"/>
    <mergeCell ref="I163:J163"/>
    <mergeCell ref="C174:H174"/>
    <mergeCell ref="I147:I148"/>
    <mergeCell ref="J147:J148"/>
    <mergeCell ref="G170:G171"/>
    <mergeCell ref="H170:H171"/>
    <mergeCell ref="C171:F171"/>
    <mergeCell ref="B168:B171"/>
    <mergeCell ref="G168:H168"/>
    <mergeCell ref="C173:H173"/>
    <mergeCell ref="I166:I167"/>
    <mergeCell ref="J166:J167"/>
    <mergeCell ref="I168:J168"/>
    <mergeCell ref="C168:C170"/>
    <mergeCell ref="D168:D170"/>
    <mergeCell ref="E168:E170"/>
    <mergeCell ref="F168:F170"/>
    <mergeCell ref="I142:J142"/>
    <mergeCell ref="I145:J145"/>
    <mergeCell ref="G1:H1"/>
    <mergeCell ref="I1:J1"/>
    <mergeCell ref="I116:I117"/>
    <mergeCell ref="J116:J117"/>
    <mergeCell ref="I118:J118"/>
    <mergeCell ref="I149:J149"/>
    <mergeCell ref="I156:J156"/>
    <mergeCell ref="I122:J122"/>
    <mergeCell ref="I127:J127"/>
    <mergeCell ref="I129:I130"/>
    <mergeCell ref="J129:J130"/>
    <mergeCell ref="I131:J131"/>
    <mergeCell ref="I135:J135"/>
    <mergeCell ref="I137:I138"/>
    <mergeCell ref="J137:J138"/>
    <mergeCell ref="I139:J139"/>
    <mergeCell ref="I110:J110"/>
    <mergeCell ref="I113:J113"/>
    <mergeCell ref="I57:J57"/>
    <mergeCell ref="I66:I67"/>
    <mergeCell ref="J66:J67"/>
    <mergeCell ref="I68:J68"/>
    <mergeCell ref="I71:I72"/>
    <mergeCell ref="J71:J72"/>
    <mergeCell ref="I73:J73"/>
    <mergeCell ref="I83:I84"/>
    <mergeCell ref="I85:J85"/>
    <mergeCell ref="I89:J89"/>
    <mergeCell ref="I97:I98"/>
    <mergeCell ref="J97:J98"/>
    <mergeCell ref="I99:J99"/>
    <mergeCell ref="I108:I109"/>
    <mergeCell ref="J108:J109"/>
    <mergeCell ref="B57:B67"/>
    <mergeCell ref="B68:B72"/>
    <mergeCell ref="B85:B98"/>
    <mergeCell ref="G57:H57"/>
    <mergeCell ref="G66:G67"/>
    <mergeCell ref="H66:H67"/>
    <mergeCell ref="C67:F67"/>
    <mergeCell ref="I3:J3"/>
    <mergeCell ref="I5:I6"/>
    <mergeCell ref="J5:J6"/>
    <mergeCell ref="I7:J7"/>
    <mergeCell ref="I9:I10"/>
    <mergeCell ref="J9:J10"/>
    <mergeCell ref="J55:J56"/>
    <mergeCell ref="I15:J15"/>
    <mergeCell ref="I18:I19"/>
    <mergeCell ref="J18:J19"/>
    <mergeCell ref="I20:J20"/>
    <mergeCell ref="I22:I23"/>
    <mergeCell ref="J22:J23"/>
    <mergeCell ref="I24:J24"/>
    <mergeCell ref="I27:I28"/>
    <mergeCell ref="J27:J28"/>
    <mergeCell ref="J83:J84"/>
    <mergeCell ref="C57:C66"/>
    <mergeCell ref="D57:D66"/>
    <mergeCell ref="E57:E66"/>
    <mergeCell ref="F57:F66"/>
    <mergeCell ref="C68:C71"/>
    <mergeCell ref="D68:D71"/>
    <mergeCell ref="E68:E71"/>
    <mergeCell ref="F68:F71"/>
    <mergeCell ref="I11:J11"/>
    <mergeCell ref="I13:I14"/>
    <mergeCell ref="J13:J14"/>
    <mergeCell ref="I29:J29"/>
    <mergeCell ref="I37:J37"/>
    <mergeCell ref="I42:I43"/>
    <mergeCell ref="J42:J43"/>
    <mergeCell ref="I44:J44"/>
    <mergeCell ref="I49:I50"/>
    <mergeCell ref="J49:J50"/>
    <mergeCell ref="I51:J51"/>
    <mergeCell ref="I55:I56"/>
    <mergeCell ref="C73:C83"/>
    <mergeCell ref="D73:D83"/>
    <mergeCell ref="E73:E83"/>
    <mergeCell ref="F73:F83"/>
    <mergeCell ref="B73:B84"/>
    <mergeCell ref="G73:H73"/>
    <mergeCell ref="G83:G84"/>
    <mergeCell ref="H83:H84"/>
    <mergeCell ref="G68:H68"/>
    <mergeCell ref="B51:B56"/>
    <mergeCell ref="G51:H51"/>
    <mergeCell ref="G55:G56"/>
    <mergeCell ref="H55:H56"/>
    <mergeCell ref="C56:F56"/>
    <mergeCell ref="C51:C55"/>
    <mergeCell ref="D51:D55"/>
    <mergeCell ref="E51:E55"/>
    <mergeCell ref="F51:F55"/>
    <mergeCell ref="C24:C27"/>
    <mergeCell ref="D24:D27"/>
    <mergeCell ref="E24:E27"/>
    <mergeCell ref="F24:F27"/>
    <mergeCell ref="B44:B50"/>
    <mergeCell ref="G44:H44"/>
    <mergeCell ref="G49:G50"/>
    <mergeCell ref="H49:H50"/>
    <mergeCell ref="C50:F50"/>
    <mergeCell ref="C44:C49"/>
    <mergeCell ref="D44:D49"/>
    <mergeCell ref="E44:E49"/>
    <mergeCell ref="F44:F49"/>
    <mergeCell ref="A85:A98"/>
    <mergeCell ref="A99:A109"/>
    <mergeCell ref="A110:A117"/>
    <mergeCell ref="A118:A130"/>
    <mergeCell ref="A131:A138"/>
    <mergeCell ref="A3:A6"/>
    <mergeCell ref="A7:A10"/>
    <mergeCell ref="A11:A14"/>
    <mergeCell ref="A68:A72"/>
    <mergeCell ref="A73:A84"/>
    <mergeCell ref="B7:B10"/>
    <mergeCell ref="G7:H7"/>
    <mergeCell ref="G9:G10"/>
    <mergeCell ref="H9:H10"/>
    <mergeCell ref="C10:F10"/>
    <mergeCell ref="C7:C9"/>
    <mergeCell ref="A57:A67"/>
    <mergeCell ref="B3:B6"/>
    <mergeCell ref="G3:H3"/>
    <mergeCell ref="G5:G6"/>
    <mergeCell ref="H5:H6"/>
    <mergeCell ref="C6:F6"/>
    <mergeCell ref="C3:C5"/>
    <mergeCell ref="D3:D5"/>
    <mergeCell ref="E3:E5"/>
    <mergeCell ref="F3:F5"/>
    <mergeCell ref="A15:A19"/>
    <mergeCell ref="A20:A23"/>
    <mergeCell ref="A24:A28"/>
    <mergeCell ref="A29:A43"/>
    <mergeCell ref="A44:A50"/>
    <mergeCell ref="A51:A56"/>
    <mergeCell ref="B29:B43"/>
    <mergeCell ref="G29:H29"/>
    <mergeCell ref="D7:D9"/>
    <mergeCell ref="E7:E9"/>
    <mergeCell ref="F7:F9"/>
    <mergeCell ref="G20:H20"/>
    <mergeCell ref="G22:G23"/>
    <mergeCell ref="H22:H23"/>
    <mergeCell ref="C23:F23"/>
    <mergeCell ref="C20:C22"/>
    <mergeCell ref="D20:D22"/>
    <mergeCell ref="E20:E22"/>
    <mergeCell ref="F20:F22"/>
    <mergeCell ref="B24:B28"/>
    <mergeCell ref="G24:H24"/>
    <mergeCell ref="G27:G28"/>
    <mergeCell ref="C99:C108"/>
    <mergeCell ref="D99:D108"/>
    <mergeCell ref="E99:E108"/>
    <mergeCell ref="F99:F108"/>
    <mergeCell ref="C98:F98"/>
    <mergeCell ref="C84:F84"/>
    <mergeCell ref="B20:B23"/>
    <mergeCell ref="G71:G72"/>
    <mergeCell ref="H71:H72"/>
    <mergeCell ref="C72:F72"/>
    <mergeCell ref="G37:H37"/>
    <mergeCell ref="G42:G43"/>
    <mergeCell ref="H42:H43"/>
    <mergeCell ref="C43:F43"/>
    <mergeCell ref="C29:C42"/>
    <mergeCell ref="D29:D42"/>
    <mergeCell ref="E29:E42"/>
    <mergeCell ref="F29:F42"/>
    <mergeCell ref="H27:H28"/>
    <mergeCell ref="C28:F28"/>
    <mergeCell ref="B11:B14"/>
    <mergeCell ref="G11:H11"/>
    <mergeCell ref="G13:G14"/>
    <mergeCell ref="H13:H14"/>
    <mergeCell ref="C14:F14"/>
    <mergeCell ref="C11:C13"/>
    <mergeCell ref="D11:D13"/>
    <mergeCell ref="E11:E13"/>
    <mergeCell ref="F11:F13"/>
    <mergeCell ref="B15:B19"/>
    <mergeCell ref="G15:H15"/>
    <mergeCell ref="G18:G19"/>
    <mergeCell ref="H18:H19"/>
    <mergeCell ref="C19:F19"/>
    <mergeCell ref="C15:C18"/>
    <mergeCell ref="D15:D18"/>
    <mergeCell ref="E15:E18"/>
    <mergeCell ref="F15:F18"/>
    <mergeCell ref="C85:C97"/>
    <mergeCell ref="D85:D97"/>
    <mergeCell ref="E85:E97"/>
    <mergeCell ref="F85:F97"/>
    <mergeCell ref="B110:B117"/>
    <mergeCell ref="G110:H110"/>
    <mergeCell ref="G113:H113"/>
    <mergeCell ref="G116:G117"/>
    <mergeCell ref="H116:H117"/>
    <mergeCell ref="C117:F117"/>
    <mergeCell ref="G85:H85"/>
    <mergeCell ref="G89:H89"/>
    <mergeCell ref="G97:G98"/>
    <mergeCell ref="H97:H98"/>
    <mergeCell ref="C110:C116"/>
    <mergeCell ref="D110:D116"/>
    <mergeCell ref="E110:E116"/>
    <mergeCell ref="F110:F116"/>
    <mergeCell ref="B99:B109"/>
    <mergeCell ref="G99:H99"/>
    <mergeCell ref="G108:G109"/>
    <mergeCell ref="H108:H109"/>
    <mergeCell ref="C109:F109"/>
    <mergeCell ref="G122:H122"/>
    <mergeCell ref="G129:G130"/>
    <mergeCell ref="B118:B130"/>
    <mergeCell ref="C130:F130"/>
    <mergeCell ref="A139:A148"/>
    <mergeCell ref="B139:B148"/>
    <mergeCell ref="G139:H139"/>
    <mergeCell ref="G142:H142"/>
    <mergeCell ref="G145:H145"/>
    <mergeCell ref="G147:G148"/>
    <mergeCell ref="G118:H118"/>
    <mergeCell ref="C118:C129"/>
    <mergeCell ref="G127:H127"/>
    <mergeCell ref="E118:E129"/>
    <mergeCell ref="F118:F129"/>
    <mergeCell ref="D118:D129"/>
    <mergeCell ref="H129:H130"/>
    <mergeCell ref="D131:D137"/>
    <mergeCell ref="E131:E137"/>
    <mergeCell ref="F131:F137"/>
    <mergeCell ref="B131:B138"/>
    <mergeCell ref="G131:H131"/>
    <mergeCell ref="G135:H135"/>
    <mergeCell ref="H147:H148"/>
    <mergeCell ref="C148:F148"/>
    <mergeCell ref="G137:G138"/>
    <mergeCell ref="C139:C147"/>
    <mergeCell ref="D139:D147"/>
    <mergeCell ref="E139:E147"/>
    <mergeCell ref="F139:F147"/>
    <mergeCell ref="H137:H138"/>
    <mergeCell ref="C138:F138"/>
    <mergeCell ref="C131:C137"/>
    <mergeCell ref="D149:D166"/>
    <mergeCell ref="E149:E166"/>
    <mergeCell ref="F149:F166"/>
    <mergeCell ref="A149:A167"/>
    <mergeCell ref="B149:B167"/>
    <mergeCell ref="G149:H149"/>
    <mergeCell ref="G156:H156"/>
    <mergeCell ref="G160:H160"/>
    <mergeCell ref="G163:H163"/>
    <mergeCell ref="G166:G167"/>
    <mergeCell ref="H166:H167"/>
    <mergeCell ref="C167:F167"/>
    <mergeCell ref="C149:C16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6EE4E-DA7B-4879-A76B-428E8D529CC1}">
  <dimension ref="A1:H229"/>
  <sheetViews>
    <sheetView zoomScale="85" zoomScaleNormal="85" workbookViewId="0">
      <pane ySplit="1" topLeftCell="A2" activePane="bottomLeft" state="frozen"/>
      <selection pane="bottomLeft" activeCell="F2" sqref="F2:F30"/>
    </sheetView>
  </sheetViews>
  <sheetFormatPr defaultColWidth="9.140625" defaultRowHeight="15.75" x14ac:dyDescent="0.25"/>
  <cols>
    <col min="1" max="1" width="12" style="3" customWidth="1"/>
    <col min="2" max="2" width="22" style="4" customWidth="1"/>
    <col min="3" max="3" width="28.140625" style="3" customWidth="1"/>
    <col min="4" max="4" width="28.7109375" style="3" customWidth="1"/>
    <col min="5" max="5" width="24.42578125" style="3" customWidth="1"/>
    <col min="6" max="6" width="28" style="3" customWidth="1"/>
    <col min="7" max="7" width="43.85546875" style="3" customWidth="1"/>
    <col min="8" max="8" width="23.140625" style="3" customWidth="1"/>
    <col min="9" max="16384" width="9.140625" style="2"/>
  </cols>
  <sheetData>
    <row r="1" spans="1:8" s="1" customFormat="1" ht="48" thickBot="1" x14ac:dyDescent="0.3">
      <c r="A1" s="8" t="s">
        <v>0</v>
      </c>
      <c r="B1" s="9" t="s">
        <v>1</v>
      </c>
      <c r="C1" s="21" t="s">
        <v>2</v>
      </c>
      <c r="D1" s="10" t="s">
        <v>3</v>
      </c>
      <c r="E1" s="10" t="s">
        <v>4</v>
      </c>
      <c r="F1" s="10" t="s">
        <v>5</v>
      </c>
      <c r="G1" s="11" t="s">
        <v>6</v>
      </c>
      <c r="H1" s="12" t="s">
        <v>7</v>
      </c>
    </row>
    <row r="2" spans="1:8" x14ac:dyDescent="0.25">
      <c r="A2" s="37">
        <v>1</v>
      </c>
      <c r="B2" s="26" t="s">
        <v>532</v>
      </c>
      <c r="C2" s="56" t="s">
        <v>542</v>
      </c>
      <c r="D2" s="56" t="s">
        <v>541</v>
      </c>
      <c r="E2" s="56" t="s">
        <v>540</v>
      </c>
      <c r="F2" s="56" t="s">
        <v>539</v>
      </c>
      <c r="G2" s="29" t="s">
        <v>126</v>
      </c>
      <c r="H2" s="30"/>
    </row>
    <row r="3" spans="1:8" ht="31.5" x14ac:dyDescent="0.25">
      <c r="A3" s="38"/>
      <c r="B3" s="27"/>
      <c r="C3" s="57"/>
      <c r="D3" s="57"/>
      <c r="E3" s="57"/>
      <c r="F3" s="57"/>
      <c r="G3" s="13" t="s">
        <v>143</v>
      </c>
      <c r="H3" s="14">
        <v>5</v>
      </c>
    </row>
    <row r="4" spans="1:8" x14ac:dyDescent="0.25">
      <c r="A4" s="38"/>
      <c r="B4" s="27"/>
      <c r="C4" s="57"/>
      <c r="D4" s="57"/>
      <c r="E4" s="57"/>
      <c r="F4" s="57"/>
      <c r="G4" s="13" t="s">
        <v>141</v>
      </c>
      <c r="H4" s="14">
        <v>5</v>
      </c>
    </row>
    <row r="5" spans="1:8" x14ac:dyDescent="0.25">
      <c r="A5" s="38"/>
      <c r="B5" s="27"/>
      <c r="C5" s="57"/>
      <c r="D5" s="57"/>
      <c r="E5" s="57"/>
      <c r="F5" s="57"/>
      <c r="G5" s="13" t="s">
        <v>124</v>
      </c>
      <c r="H5" s="14">
        <v>5</v>
      </c>
    </row>
    <row r="6" spans="1:8" x14ac:dyDescent="0.25">
      <c r="A6" s="38"/>
      <c r="B6" s="27"/>
      <c r="C6" s="57"/>
      <c r="D6" s="57"/>
      <c r="E6" s="57"/>
      <c r="F6" s="57"/>
      <c r="G6" s="13" t="s">
        <v>122</v>
      </c>
      <c r="H6" s="14">
        <v>5</v>
      </c>
    </row>
    <row r="7" spans="1:8" ht="31.5" x14ac:dyDescent="0.25">
      <c r="A7" s="38"/>
      <c r="B7" s="27"/>
      <c r="C7" s="57"/>
      <c r="D7" s="57"/>
      <c r="E7" s="57"/>
      <c r="F7" s="57"/>
      <c r="G7" s="13" t="s">
        <v>121</v>
      </c>
      <c r="H7" s="14">
        <v>5</v>
      </c>
    </row>
    <row r="8" spans="1:8" x14ac:dyDescent="0.25">
      <c r="A8" s="38"/>
      <c r="B8" s="27"/>
      <c r="C8" s="57"/>
      <c r="D8" s="57"/>
      <c r="E8" s="57"/>
      <c r="F8" s="57"/>
      <c r="G8" s="13" t="s">
        <v>119</v>
      </c>
      <c r="H8" s="14">
        <v>5</v>
      </c>
    </row>
    <row r="9" spans="1:8" x14ac:dyDescent="0.25">
      <c r="A9" s="38"/>
      <c r="B9" s="27"/>
      <c r="C9" s="57"/>
      <c r="D9" s="57"/>
      <c r="E9" s="57"/>
      <c r="F9" s="57"/>
      <c r="G9" s="13" t="s">
        <v>118</v>
      </c>
      <c r="H9" s="14">
        <v>5</v>
      </c>
    </row>
    <row r="10" spans="1:8" ht="16.5" thickBot="1" x14ac:dyDescent="0.3">
      <c r="A10" s="38"/>
      <c r="B10" s="27"/>
      <c r="C10" s="57"/>
      <c r="D10" s="57"/>
      <c r="E10" s="57"/>
      <c r="F10" s="57"/>
      <c r="G10" s="13" t="s">
        <v>117</v>
      </c>
      <c r="H10" s="14">
        <v>5</v>
      </c>
    </row>
    <row r="11" spans="1:8" x14ac:dyDescent="0.25">
      <c r="A11" s="38"/>
      <c r="B11" s="27"/>
      <c r="C11" s="57"/>
      <c r="D11" s="57"/>
      <c r="E11" s="57"/>
      <c r="F11" s="57"/>
      <c r="G11" s="29" t="s">
        <v>139</v>
      </c>
      <c r="H11" s="30"/>
    </row>
    <row r="12" spans="1:8" x14ac:dyDescent="0.25">
      <c r="A12" s="38"/>
      <c r="B12" s="27"/>
      <c r="C12" s="57"/>
      <c r="D12" s="57"/>
      <c r="E12" s="57"/>
      <c r="F12" s="57"/>
      <c r="G12" s="13" t="s">
        <v>178</v>
      </c>
      <c r="H12" s="14">
        <v>2</v>
      </c>
    </row>
    <row r="13" spans="1:8" x14ac:dyDescent="0.25">
      <c r="A13" s="38"/>
      <c r="B13" s="27"/>
      <c r="C13" s="57"/>
      <c r="D13" s="57"/>
      <c r="E13" s="57"/>
      <c r="F13" s="57"/>
      <c r="G13" s="13" t="s">
        <v>194</v>
      </c>
      <c r="H13" s="14">
        <v>2</v>
      </c>
    </row>
    <row r="14" spans="1:8" x14ac:dyDescent="0.25">
      <c r="A14" s="38"/>
      <c r="B14" s="27"/>
      <c r="C14" s="57"/>
      <c r="D14" s="57"/>
      <c r="E14" s="57"/>
      <c r="F14" s="57"/>
      <c r="G14" s="13" t="s">
        <v>192</v>
      </c>
      <c r="H14" s="14">
        <v>4</v>
      </c>
    </row>
    <row r="15" spans="1:8" x14ac:dyDescent="0.25">
      <c r="A15" s="38"/>
      <c r="B15" s="27"/>
      <c r="C15" s="57"/>
      <c r="D15" s="57"/>
      <c r="E15" s="57"/>
      <c r="F15" s="57"/>
      <c r="G15" s="13" t="s">
        <v>191</v>
      </c>
      <c r="H15" s="14">
        <v>4</v>
      </c>
    </row>
    <row r="16" spans="1:8" x14ac:dyDescent="0.25">
      <c r="A16" s="38"/>
      <c r="B16" s="27"/>
      <c r="C16" s="57"/>
      <c r="D16" s="57"/>
      <c r="E16" s="57"/>
      <c r="F16" s="57"/>
      <c r="G16" s="13" t="s">
        <v>137</v>
      </c>
      <c r="H16" s="14">
        <v>2</v>
      </c>
    </row>
    <row r="17" spans="1:8" x14ac:dyDescent="0.25">
      <c r="A17" s="38"/>
      <c r="B17" s="27"/>
      <c r="C17" s="57"/>
      <c r="D17" s="57"/>
      <c r="E17" s="57"/>
      <c r="F17" s="57"/>
      <c r="G17" s="13" t="s">
        <v>189</v>
      </c>
      <c r="H17" s="14">
        <v>2</v>
      </c>
    </row>
    <row r="18" spans="1:8" ht="16.5" thickBot="1" x14ac:dyDescent="0.3">
      <c r="A18" s="38"/>
      <c r="B18" s="27"/>
      <c r="C18" s="57"/>
      <c r="D18" s="57"/>
      <c r="E18" s="57"/>
      <c r="F18" s="57"/>
      <c r="G18" s="13" t="s">
        <v>135</v>
      </c>
      <c r="H18" s="14">
        <v>2</v>
      </c>
    </row>
    <row r="19" spans="1:8" x14ac:dyDescent="0.25">
      <c r="A19" s="38"/>
      <c r="B19" s="27"/>
      <c r="C19" s="57"/>
      <c r="D19" s="57"/>
      <c r="E19" s="57"/>
      <c r="F19" s="57"/>
      <c r="G19" s="29" t="s">
        <v>157</v>
      </c>
      <c r="H19" s="30"/>
    </row>
    <row r="20" spans="1:8" x14ac:dyDescent="0.25">
      <c r="A20" s="38"/>
      <c r="B20" s="27"/>
      <c r="C20" s="57"/>
      <c r="D20" s="57"/>
      <c r="E20" s="57"/>
      <c r="F20" s="57"/>
      <c r="G20" s="13" t="s">
        <v>155</v>
      </c>
      <c r="H20" s="14">
        <v>5</v>
      </c>
    </row>
    <row r="21" spans="1:8" x14ac:dyDescent="0.25">
      <c r="A21" s="38"/>
      <c r="B21" s="27"/>
      <c r="C21" s="57"/>
      <c r="D21" s="57"/>
      <c r="E21" s="57"/>
      <c r="F21" s="57"/>
      <c r="G21" s="13" t="s">
        <v>154</v>
      </c>
      <c r="H21" s="14">
        <v>5</v>
      </c>
    </row>
    <row r="22" spans="1:8" x14ac:dyDescent="0.25">
      <c r="A22" s="38"/>
      <c r="B22" s="27"/>
      <c r="C22" s="57"/>
      <c r="D22" s="57"/>
      <c r="E22" s="57"/>
      <c r="F22" s="57"/>
      <c r="G22" s="13" t="s">
        <v>233</v>
      </c>
      <c r="H22" s="14">
        <v>10</v>
      </c>
    </row>
    <row r="23" spans="1:8" ht="16.5" thickBot="1" x14ac:dyDescent="0.3">
      <c r="A23" s="38"/>
      <c r="B23" s="27"/>
      <c r="C23" s="57"/>
      <c r="D23" s="57"/>
      <c r="E23" s="57"/>
      <c r="F23" s="57"/>
      <c r="G23" s="13" t="s">
        <v>153</v>
      </c>
      <c r="H23" s="14">
        <v>10</v>
      </c>
    </row>
    <row r="24" spans="1:8" x14ac:dyDescent="0.25">
      <c r="A24" s="38"/>
      <c r="B24" s="27"/>
      <c r="C24" s="57"/>
      <c r="D24" s="57"/>
      <c r="E24" s="57"/>
      <c r="F24" s="57"/>
      <c r="G24" s="29" t="s">
        <v>152</v>
      </c>
      <c r="H24" s="30"/>
    </row>
    <row r="25" spans="1:8" ht="16.5" thickBot="1" x14ac:dyDescent="0.3">
      <c r="A25" s="38"/>
      <c r="B25" s="27"/>
      <c r="C25" s="57"/>
      <c r="D25" s="57"/>
      <c r="E25" s="57"/>
      <c r="F25" s="57"/>
      <c r="G25" s="13" t="s">
        <v>272</v>
      </c>
      <c r="H25" s="14">
        <v>10</v>
      </c>
    </row>
    <row r="26" spans="1:8" x14ac:dyDescent="0.25">
      <c r="A26" s="38"/>
      <c r="B26" s="27"/>
      <c r="C26" s="57"/>
      <c r="D26" s="57"/>
      <c r="E26" s="57"/>
      <c r="F26" s="57"/>
      <c r="G26" s="29" t="s">
        <v>360</v>
      </c>
      <c r="H26" s="30"/>
    </row>
    <row r="27" spans="1:8" x14ac:dyDescent="0.25">
      <c r="A27" s="38"/>
      <c r="B27" s="27"/>
      <c r="C27" s="57"/>
      <c r="D27" s="57"/>
      <c r="E27" s="57"/>
      <c r="F27" s="57"/>
      <c r="G27" s="13" t="s">
        <v>225</v>
      </c>
      <c r="H27" s="14">
        <v>4</v>
      </c>
    </row>
    <row r="28" spans="1:8" x14ac:dyDescent="0.25">
      <c r="A28" s="38"/>
      <c r="B28" s="27"/>
      <c r="C28" s="57"/>
      <c r="D28" s="57"/>
      <c r="E28" s="57"/>
      <c r="F28" s="57"/>
      <c r="G28" s="13" t="s">
        <v>224</v>
      </c>
      <c r="H28" s="14">
        <v>4</v>
      </c>
    </row>
    <row r="29" spans="1:8" x14ac:dyDescent="0.25">
      <c r="A29" s="38"/>
      <c r="B29" s="27"/>
      <c r="C29" s="57"/>
      <c r="D29" s="57"/>
      <c r="E29" s="57"/>
      <c r="F29" s="57"/>
      <c r="G29" s="13" t="s">
        <v>223</v>
      </c>
      <c r="H29" s="14">
        <v>4</v>
      </c>
    </row>
    <row r="30" spans="1:8" ht="16.5" thickBot="1" x14ac:dyDescent="0.3">
      <c r="A30" s="38"/>
      <c r="B30" s="27"/>
      <c r="C30" s="58"/>
      <c r="D30" s="58"/>
      <c r="E30" s="58"/>
      <c r="F30" s="58"/>
      <c r="G30" s="31" t="s">
        <v>8</v>
      </c>
      <c r="H30" s="33">
        <f>SUM(H3:H10,H12:H18,H20:H23,H25:H25,H27:H29,)</f>
        <v>110</v>
      </c>
    </row>
    <row r="31" spans="1:8" ht="249.95" customHeight="1" thickBot="1" x14ac:dyDescent="0.3">
      <c r="A31" s="39"/>
      <c r="B31" s="28"/>
      <c r="C31" s="80" t="s">
        <v>538</v>
      </c>
      <c r="D31" s="80"/>
      <c r="E31" s="80"/>
      <c r="F31" s="81"/>
      <c r="G31" s="32"/>
      <c r="H31" s="34"/>
    </row>
    <row r="32" spans="1:8" x14ac:dyDescent="0.25">
      <c r="A32" s="37">
        <v>2</v>
      </c>
      <c r="B32" s="26" t="s">
        <v>532</v>
      </c>
      <c r="C32" s="56" t="s">
        <v>537</v>
      </c>
      <c r="D32" s="56" t="s">
        <v>536</v>
      </c>
      <c r="E32" s="56" t="s">
        <v>535</v>
      </c>
      <c r="F32" s="56" t="s">
        <v>534</v>
      </c>
      <c r="G32" s="29" t="s">
        <v>157</v>
      </c>
      <c r="H32" s="30"/>
    </row>
    <row r="33" spans="1:8" ht="16.5" thickBot="1" x14ac:dyDescent="0.3">
      <c r="A33" s="38"/>
      <c r="B33" s="27"/>
      <c r="C33" s="57"/>
      <c r="D33" s="57"/>
      <c r="E33" s="57"/>
      <c r="F33" s="57"/>
      <c r="G33" s="13" t="s">
        <v>155</v>
      </c>
      <c r="H33" s="14">
        <v>30</v>
      </c>
    </row>
    <row r="34" spans="1:8" x14ac:dyDescent="0.25">
      <c r="A34" s="38"/>
      <c r="B34" s="27"/>
      <c r="C34" s="57"/>
      <c r="D34" s="57"/>
      <c r="E34" s="57"/>
      <c r="F34" s="57"/>
      <c r="G34" s="29" t="s">
        <v>152</v>
      </c>
      <c r="H34" s="30"/>
    </row>
    <row r="35" spans="1:8" x14ac:dyDescent="0.25">
      <c r="A35" s="38"/>
      <c r="B35" s="27"/>
      <c r="C35" s="57"/>
      <c r="D35" s="57"/>
      <c r="E35" s="57"/>
      <c r="F35" s="57"/>
      <c r="G35" s="13" t="s">
        <v>272</v>
      </c>
      <c r="H35" s="14">
        <v>3</v>
      </c>
    </row>
    <row r="36" spans="1:8" ht="170.25" customHeight="1" thickBot="1" x14ac:dyDescent="0.3">
      <c r="A36" s="38"/>
      <c r="B36" s="27"/>
      <c r="C36" s="58"/>
      <c r="D36" s="58"/>
      <c r="E36" s="58"/>
      <c r="F36" s="58"/>
      <c r="G36" s="31" t="s">
        <v>8</v>
      </c>
      <c r="H36" s="33">
        <f>SUM(H33:H33,H35:H35,)</f>
        <v>33</v>
      </c>
    </row>
    <row r="37" spans="1:8" ht="249.95" customHeight="1" thickBot="1" x14ac:dyDescent="0.3">
      <c r="A37" s="39"/>
      <c r="B37" s="28"/>
      <c r="C37" s="80" t="s">
        <v>533</v>
      </c>
      <c r="D37" s="80"/>
      <c r="E37" s="80"/>
      <c r="F37" s="81"/>
      <c r="G37" s="32"/>
      <c r="H37" s="34"/>
    </row>
    <row r="38" spans="1:8" x14ac:dyDescent="0.25">
      <c r="A38" s="37">
        <v>3</v>
      </c>
      <c r="B38" s="26" t="s">
        <v>532</v>
      </c>
      <c r="C38" s="56" t="s">
        <v>531</v>
      </c>
      <c r="D38" s="56" t="s">
        <v>530</v>
      </c>
      <c r="E38" s="56" t="s">
        <v>529</v>
      </c>
      <c r="F38" s="56" t="s">
        <v>528</v>
      </c>
      <c r="G38" s="29" t="s">
        <v>126</v>
      </c>
      <c r="H38" s="30"/>
    </row>
    <row r="39" spans="1:8" ht="31.5" x14ac:dyDescent="0.25">
      <c r="A39" s="38"/>
      <c r="B39" s="27"/>
      <c r="C39" s="57"/>
      <c r="D39" s="57"/>
      <c r="E39" s="57"/>
      <c r="F39" s="57"/>
      <c r="G39" s="13" t="s">
        <v>143</v>
      </c>
      <c r="H39" s="14">
        <v>15</v>
      </c>
    </row>
    <row r="40" spans="1:8" x14ac:dyDescent="0.25">
      <c r="A40" s="38"/>
      <c r="B40" s="27"/>
      <c r="C40" s="57"/>
      <c r="D40" s="57"/>
      <c r="E40" s="57"/>
      <c r="F40" s="57"/>
      <c r="G40" s="13" t="s">
        <v>141</v>
      </c>
      <c r="H40" s="14">
        <v>15</v>
      </c>
    </row>
    <row r="41" spans="1:8" x14ac:dyDescent="0.25">
      <c r="A41" s="38"/>
      <c r="B41" s="27"/>
      <c r="C41" s="57"/>
      <c r="D41" s="57"/>
      <c r="E41" s="57"/>
      <c r="F41" s="57"/>
      <c r="G41" s="13" t="s">
        <v>124</v>
      </c>
      <c r="H41" s="14">
        <v>15</v>
      </c>
    </row>
    <row r="42" spans="1:8" x14ac:dyDescent="0.25">
      <c r="A42" s="38"/>
      <c r="B42" s="27"/>
      <c r="C42" s="57"/>
      <c r="D42" s="57"/>
      <c r="E42" s="57"/>
      <c r="F42" s="57"/>
      <c r="G42" s="13" t="s">
        <v>122</v>
      </c>
      <c r="H42" s="14">
        <v>15</v>
      </c>
    </row>
    <row r="43" spans="1:8" ht="31.5" x14ac:dyDescent="0.25">
      <c r="A43" s="38"/>
      <c r="B43" s="27"/>
      <c r="C43" s="57"/>
      <c r="D43" s="57"/>
      <c r="E43" s="57"/>
      <c r="F43" s="57"/>
      <c r="G43" s="13" t="s">
        <v>121</v>
      </c>
      <c r="H43" s="14">
        <v>15</v>
      </c>
    </row>
    <row r="44" spans="1:8" x14ac:dyDescent="0.25">
      <c r="A44" s="38"/>
      <c r="B44" s="27"/>
      <c r="C44" s="57"/>
      <c r="D44" s="57"/>
      <c r="E44" s="57"/>
      <c r="F44" s="57"/>
      <c r="G44" s="13" t="s">
        <v>119</v>
      </c>
      <c r="H44" s="14">
        <v>15</v>
      </c>
    </row>
    <row r="45" spans="1:8" x14ac:dyDescent="0.25">
      <c r="A45" s="38"/>
      <c r="B45" s="27"/>
      <c r="C45" s="57"/>
      <c r="D45" s="57"/>
      <c r="E45" s="57"/>
      <c r="F45" s="57"/>
      <c r="G45" s="13" t="s">
        <v>118</v>
      </c>
      <c r="H45" s="14">
        <v>15</v>
      </c>
    </row>
    <row r="46" spans="1:8" ht="16.5" thickBot="1" x14ac:dyDescent="0.3">
      <c r="A46" s="38"/>
      <c r="B46" s="27"/>
      <c r="C46" s="57"/>
      <c r="D46" s="57"/>
      <c r="E46" s="57"/>
      <c r="F46" s="57"/>
      <c r="G46" s="13" t="s">
        <v>117</v>
      </c>
      <c r="H46" s="14">
        <v>15</v>
      </c>
    </row>
    <row r="47" spans="1:8" x14ac:dyDescent="0.25">
      <c r="A47" s="38"/>
      <c r="B47" s="27"/>
      <c r="C47" s="57"/>
      <c r="D47" s="57"/>
      <c r="E47" s="57"/>
      <c r="F47" s="57"/>
      <c r="G47" s="29" t="s">
        <v>139</v>
      </c>
      <c r="H47" s="30"/>
    </row>
    <row r="48" spans="1:8" x14ac:dyDescent="0.25">
      <c r="A48" s="38"/>
      <c r="B48" s="27"/>
      <c r="C48" s="57"/>
      <c r="D48" s="57"/>
      <c r="E48" s="57"/>
      <c r="F48" s="57"/>
      <c r="G48" s="13" t="s">
        <v>194</v>
      </c>
      <c r="H48" s="14">
        <v>15</v>
      </c>
    </row>
    <row r="49" spans="1:8" x14ac:dyDescent="0.25">
      <c r="A49" s="38"/>
      <c r="B49" s="27"/>
      <c r="C49" s="57"/>
      <c r="D49" s="57"/>
      <c r="E49" s="57"/>
      <c r="F49" s="57"/>
      <c r="G49" s="13" t="s">
        <v>192</v>
      </c>
      <c r="H49" s="14">
        <v>15</v>
      </c>
    </row>
    <row r="50" spans="1:8" x14ac:dyDescent="0.25">
      <c r="A50" s="38"/>
      <c r="B50" s="27"/>
      <c r="C50" s="57"/>
      <c r="D50" s="57"/>
      <c r="E50" s="57"/>
      <c r="F50" s="57"/>
      <c r="G50" s="13" t="s">
        <v>191</v>
      </c>
      <c r="H50" s="14">
        <v>15</v>
      </c>
    </row>
    <row r="51" spans="1:8" x14ac:dyDescent="0.25">
      <c r="A51" s="38"/>
      <c r="B51" s="27"/>
      <c r="C51" s="57"/>
      <c r="D51" s="57"/>
      <c r="E51" s="57"/>
      <c r="F51" s="57"/>
      <c r="G51" s="13" t="s">
        <v>137</v>
      </c>
      <c r="H51" s="14">
        <v>15</v>
      </c>
    </row>
    <row r="52" spans="1:8" x14ac:dyDescent="0.25">
      <c r="A52" s="38"/>
      <c r="B52" s="27"/>
      <c r="C52" s="57"/>
      <c r="D52" s="57"/>
      <c r="E52" s="57"/>
      <c r="F52" s="57"/>
      <c r="G52" s="13" t="s">
        <v>189</v>
      </c>
      <c r="H52" s="14">
        <v>15</v>
      </c>
    </row>
    <row r="53" spans="1:8" ht="16.5" thickBot="1" x14ac:dyDescent="0.3">
      <c r="A53" s="38"/>
      <c r="B53" s="27"/>
      <c r="C53" s="57"/>
      <c r="D53" s="57"/>
      <c r="E53" s="57"/>
      <c r="F53" s="57"/>
      <c r="G53" s="13" t="s">
        <v>135</v>
      </c>
      <c r="H53" s="14">
        <v>15</v>
      </c>
    </row>
    <row r="54" spans="1:8" x14ac:dyDescent="0.25">
      <c r="A54" s="38"/>
      <c r="B54" s="27"/>
      <c r="C54" s="57"/>
      <c r="D54" s="57"/>
      <c r="E54" s="57"/>
      <c r="F54" s="57"/>
      <c r="G54" s="29" t="s">
        <v>157</v>
      </c>
      <c r="H54" s="30"/>
    </row>
    <row r="55" spans="1:8" x14ac:dyDescent="0.25">
      <c r="A55" s="38"/>
      <c r="B55" s="27"/>
      <c r="C55" s="57"/>
      <c r="D55" s="57"/>
      <c r="E55" s="57"/>
      <c r="F55" s="57"/>
      <c r="G55" s="13" t="s">
        <v>155</v>
      </c>
      <c r="H55" s="14">
        <v>30</v>
      </c>
    </row>
    <row r="56" spans="1:8" x14ac:dyDescent="0.25">
      <c r="A56" s="38"/>
      <c r="B56" s="27"/>
      <c r="C56" s="57"/>
      <c r="D56" s="57"/>
      <c r="E56" s="57"/>
      <c r="F56" s="57"/>
      <c r="G56" s="13" t="s">
        <v>154</v>
      </c>
      <c r="H56" s="14">
        <v>25</v>
      </c>
    </row>
    <row r="57" spans="1:8" x14ac:dyDescent="0.25">
      <c r="A57" s="38"/>
      <c r="B57" s="27"/>
      <c r="C57" s="57"/>
      <c r="D57" s="57"/>
      <c r="E57" s="57"/>
      <c r="F57" s="57"/>
      <c r="G57" s="13" t="s">
        <v>233</v>
      </c>
      <c r="H57" s="14">
        <v>20</v>
      </c>
    </row>
    <row r="58" spans="1:8" ht="16.5" thickBot="1" x14ac:dyDescent="0.3">
      <c r="A58" s="38"/>
      <c r="B58" s="27"/>
      <c r="C58" s="57"/>
      <c r="D58" s="57"/>
      <c r="E58" s="57"/>
      <c r="F58" s="57"/>
      <c r="G58" s="13" t="s">
        <v>153</v>
      </c>
      <c r="H58" s="14">
        <v>5</v>
      </c>
    </row>
    <row r="59" spans="1:8" x14ac:dyDescent="0.25">
      <c r="A59" s="38"/>
      <c r="B59" s="27"/>
      <c r="C59" s="57"/>
      <c r="D59" s="57"/>
      <c r="E59" s="57"/>
      <c r="F59" s="57"/>
      <c r="G59" s="29" t="s">
        <v>152</v>
      </c>
      <c r="H59" s="30"/>
    </row>
    <row r="60" spans="1:8" x14ac:dyDescent="0.25">
      <c r="A60" s="38"/>
      <c r="B60" s="27"/>
      <c r="C60" s="57"/>
      <c r="D60" s="57"/>
      <c r="E60" s="57"/>
      <c r="F60" s="57"/>
      <c r="G60" s="13" t="s">
        <v>272</v>
      </c>
      <c r="H60" s="14">
        <v>25</v>
      </c>
    </row>
    <row r="61" spans="1:8" x14ac:dyDescent="0.25">
      <c r="A61" s="38"/>
      <c r="B61" s="27"/>
      <c r="C61" s="57"/>
      <c r="D61" s="57"/>
      <c r="E61" s="57"/>
      <c r="F61" s="57"/>
      <c r="G61" s="13" t="s">
        <v>361</v>
      </c>
      <c r="H61" s="14">
        <v>10</v>
      </c>
    </row>
    <row r="62" spans="1:8" ht="16.5" thickBot="1" x14ac:dyDescent="0.3">
      <c r="A62" s="38"/>
      <c r="B62" s="27"/>
      <c r="C62" s="57"/>
      <c r="D62" s="57"/>
      <c r="E62" s="57"/>
      <c r="F62" s="57"/>
      <c r="G62" s="13" t="s">
        <v>150</v>
      </c>
      <c r="H62" s="14">
        <v>15</v>
      </c>
    </row>
    <row r="63" spans="1:8" x14ac:dyDescent="0.25">
      <c r="A63" s="38"/>
      <c r="B63" s="27"/>
      <c r="C63" s="57"/>
      <c r="D63" s="57"/>
      <c r="E63" s="57"/>
      <c r="F63" s="57"/>
      <c r="G63" s="29" t="s">
        <v>116</v>
      </c>
      <c r="H63" s="30"/>
    </row>
    <row r="64" spans="1:8" x14ac:dyDescent="0.25">
      <c r="A64" s="38"/>
      <c r="B64" s="27"/>
      <c r="C64" s="57"/>
      <c r="D64" s="57"/>
      <c r="E64" s="57"/>
      <c r="F64" s="57"/>
      <c r="G64" s="13" t="s">
        <v>206</v>
      </c>
      <c r="H64" s="14">
        <v>5</v>
      </c>
    </row>
    <row r="65" spans="1:8" x14ac:dyDescent="0.25">
      <c r="A65" s="38"/>
      <c r="B65" s="27"/>
      <c r="C65" s="57"/>
      <c r="D65" s="57"/>
      <c r="E65" s="57"/>
      <c r="F65" s="57"/>
      <c r="G65" s="13" t="s">
        <v>176</v>
      </c>
      <c r="H65" s="14">
        <v>5</v>
      </c>
    </row>
    <row r="66" spans="1:8" ht="31.5" x14ac:dyDescent="0.25">
      <c r="A66" s="38"/>
      <c r="B66" s="27"/>
      <c r="C66" s="57"/>
      <c r="D66" s="57"/>
      <c r="E66" s="57"/>
      <c r="F66" s="57"/>
      <c r="G66" s="13" t="s">
        <v>197</v>
      </c>
      <c r="H66" s="14">
        <v>5</v>
      </c>
    </row>
    <row r="67" spans="1:8" x14ac:dyDescent="0.25">
      <c r="A67" s="38"/>
      <c r="B67" s="27"/>
      <c r="C67" s="57"/>
      <c r="D67" s="57"/>
      <c r="E67" s="57"/>
      <c r="F67" s="57"/>
      <c r="G67" s="13" t="s">
        <v>133</v>
      </c>
      <c r="H67" s="14">
        <v>5</v>
      </c>
    </row>
    <row r="68" spans="1:8" x14ac:dyDescent="0.25">
      <c r="A68" s="38"/>
      <c r="B68" s="27"/>
      <c r="C68" s="57"/>
      <c r="D68" s="57"/>
      <c r="E68" s="57"/>
      <c r="F68" s="57"/>
      <c r="G68" s="13" t="s">
        <v>114</v>
      </c>
      <c r="H68" s="14">
        <v>5</v>
      </c>
    </row>
    <row r="69" spans="1:8" x14ac:dyDescent="0.25">
      <c r="A69" s="38"/>
      <c r="B69" s="27"/>
      <c r="C69" s="57"/>
      <c r="D69" s="57"/>
      <c r="E69" s="57"/>
      <c r="F69" s="57"/>
      <c r="G69" s="13" t="s">
        <v>113</v>
      </c>
      <c r="H69" s="14">
        <v>5</v>
      </c>
    </row>
    <row r="70" spans="1:8" x14ac:dyDescent="0.25">
      <c r="A70" s="38"/>
      <c r="B70" s="27"/>
      <c r="C70" s="57"/>
      <c r="D70" s="57"/>
      <c r="E70" s="57"/>
      <c r="F70" s="57"/>
      <c r="G70" s="13" t="s">
        <v>109</v>
      </c>
      <c r="H70" s="14">
        <v>8</v>
      </c>
    </row>
    <row r="71" spans="1:8" x14ac:dyDescent="0.25">
      <c r="A71" s="38"/>
      <c r="B71" s="27"/>
      <c r="C71" s="57"/>
      <c r="D71" s="57"/>
      <c r="E71" s="57"/>
      <c r="F71" s="57"/>
      <c r="G71" s="13" t="s">
        <v>167</v>
      </c>
      <c r="H71" s="14">
        <v>4</v>
      </c>
    </row>
    <row r="72" spans="1:8" ht="16.5" thickBot="1" x14ac:dyDescent="0.3">
      <c r="A72" s="38"/>
      <c r="B72" s="27"/>
      <c r="C72" s="57"/>
      <c r="D72" s="57"/>
      <c r="E72" s="57"/>
      <c r="F72" s="57"/>
      <c r="G72" s="13" t="s">
        <v>174</v>
      </c>
      <c r="H72" s="14">
        <v>10</v>
      </c>
    </row>
    <row r="73" spans="1:8" x14ac:dyDescent="0.25">
      <c r="A73" s="38"/>
      <c r="B73" s="27"/>
      <c r="C73" s="57"/>
      <c r="D73" s="57"/>
      <c r="E73" s="57"/>
      <c r="F73" s="57"/>
      <c r="G73" s="29" t="s">
        <v>166</v>
      </c>
      <c r="H73" s="30"/>
    </row>
    <row r="74" spans="1:8" x14ac:dyDescent="0.25">
      <c r="A74" s="38"/>
      <c r="B74" s="27"/>
      <c r="C74" s="57"/>
      <c r="D74" s="57"/>
      <c r="E74" s="57"/>
      <c r="F74" s="57"/>
      <c r="G74" s="13" t="s">
        <v>353</v>
      </c>
      <c r="H74" s="14">
        <v>3</v>
      </c>
    </row>
    <row r="75" spans="1:8" x14ac:dyDescent="0.25">
      <c r="A75" s="38"/>
      <c r="B75" s="27"/>
      <c r="C75" s="57"/>
      <c r="D75" s="57"/>
      <c r="E75" s="57"/>
      <c r="F75" s="57"/>
      <c r="G75" s="13" t="s">
        <v>352</v>
      </c>
      <c r="H75" s="14">
        <v>4</v>
      </c>
    </row>
    <row r="76" spans="1:8" x14ac:dyDescent="0.25">
      <c r="A76" s="38"/>
      <c r="B76" s="27"/>
      <c r="C76" s="57"/>
      <c r="D76" s="57"/>
      <c r="E76" s="57"/>
      <c r="F76" s="57"/>
      <c r="G76" s="13" t="s">
        <v>351</v>
      </c>
      <c r="H76" s="14">
        <v>4</v>
      </c>
    </row>
    <row r="77" spans="1:8" x14ac:dyDescent="0.25">
      <c r="A77" s="38"/>
      <c r="B77" s="27"/>
      <c r="C77" s="57"/>
      <c r="D77" s="57"/>
      <c r="E77" s="57"/>
      <c r="F77" s="57"/>
      <c r="G77" s="13" t="s">
        <v>350</v>
      </c>
      <c r="H77" s="14">
        <v>6</v>
      </c>
    </row>
    <row r="78" spans="1:8" ht="16.5" thickBot="1" x14ac:dyDescent="0.3">
      <c r="A78" s="38"/>
      <c r="B78" s="27"/>
      <c r="C78" s="57"/>
      <c r="D78" s="57"/>
      <c r="E78" s="57"/>
      <c r="F78" s="57"/>
      <c r="G78" s="13" t="s">
        <v>164</v>
      </c>
      <c r="H78" s="14">
        <v>10</v>
      </c>
    </row>
    <row r="79" spans="1:8" x14ac:dyDescent="0.25">
      <c r="A79" s="38"/>
      <c r="B79" s="27"/>
      <c r="C79" s="57"/>
      <c r="D79" s="57"/>
      <c r="E79" s="57"/>
      <c r="F79" s="57"/>
      <c r="G79" s="29" t="s">
        <v>360</v>
      </c>
      <c r="H79" s="30"/>
    </row>
    <row r="80" spans="1:8" x14ac:dyDescent="0.25">
      <c r="A80" s="38"/>
      <c r="B80" s="27"/>
      <c r="C80" s="57"/>
      <c r="D80" s="57"/>
      <c r="E80" s="57"/>
      <c r="F80" s="57"/>
      <c r="G80" s="13" t="s">
        <v>225</v>
      </c>
      <c r="H80" s="14">
        <v>5</v>
      </c>
    </row>
    <row r="81" spans="1:8" x14ac:dyDescent="0.25">
      <c r="A81" s="38"/>
      <c r="B81" s="27"/>
      <c r="C81" s="57"/>
      <c r="D81" s="57"/>
      <c r="E81" s="57"/>
      <c r="F81" s="57"/>
      <c r="G81" s="13" t="s">
        <v>224</v>
      </c>
      <c r="H81" s="14">
        <v>5</v>
      </c>
    </row>
    <row r="82" spans="1:8" x14ac:dyDescent="0.25">
      <c r="A82" s="38"/>
      <c r="B82" s="27"/>
      <c r="C82" s="57"/>
      <c r="D82" s="57"/>
      <c r="E82" s="57"/>
      <c r="F82" s="57"/>
      <c r="G82" s="13" t="s">
        <v>223</v>
      </c>
      <c r="H82" s="14">
        <v>5</v>
      </c>
    </row>
    <row r="83" spans="1:8" ht="16.5" thickBot="1" x14ac:dyDescent="0.3">
      <c r="A83" s="38"/>
      <c r="B83" s="27"/>
      <c r="C83" s="58"/>
      <c r="D83" s="58"/>
      <c r="E83" s="58"/>
      <c r="F83" s="58"/>
      <c r="G83" s="31" t="s">
        <v>8</v>
      </c>
      <c r="H83" s="33">
        <f>SUM(H39:H46,H48:H53,H55:H58,H60:H62,H64:H72,H74:H78,H80:H82,)</f>
        <v>434</v>
      </c>
    </row>
    <row r="84" spans="1:8" ht="249.95" customHeight="1" thickBot="1" x14ac:dyDescent="0.3">
      <c r="A84" s="39"/>
      <c r="B84" s="28"/>
      <c r="C84" s="80" t="s">
        <v>527</v>
      </c>
      <c r="D84" s="80"/>
      <c r="E84" s="80"/>
      <c r="F84" s="81"/>
      <c r="G84" s="32"/>
      <c r="H84" s="34"/>
    </row>
    <row r="85" spans="1:8" x14ac:dyDescent="0.25">
      <c r="A85" s="37">
        <v>4</v>
      </c>
      <c r="B85" s="26" t="s">
        <v>516</v>
      </c>
      <c r="C85" s="56" t="s">
        <v>526</v>
      </c>
      <c r="D85" s="56" t="s">
        <v>525</v>
      </c>
      <c r="E85" s="56" t="s">
        <v>524</v>
      </c>
      <c r="F85" s="56" t="s">
        <v>523</v>
      </c>
      <c r="G85" s="29" t="s">
        <v>126</v>
      </c>
      <c r="H85" s="30"/>
    </row>
    <row r="86" spans="1:8" ht="31.5" x14ac:dyDescent="0.25">
      <c r="A86" s="38"/>
      <c r="B86" s="27"/>
      <c r="C86" s="57"/>
      <c r="D86" s="57"/>
      <c r="E86" s="57"/>
      <c r="F86" s="57"/>
      <c r="G86" s="13" t="s">
        <v>143</v>
      </c>
      <c r="H86" s="14">
        <v>5</v>
      </c>
    </row>
    <row r="87" spans="1:8" x14ac:dyDescent="0.25">
      <c r="A87" s="38"/>
      <c r="B87" s="27"/>
      <c r="C87" s="57"/>
      <c r="D87" s="57"/>
      <c r="E87" s="57"/>
      <c r="F87" s="57"/>
      <c r="G87" s="13" t="s">
        <v>141</v>
      </c>
      <c r="H87" s="14">
        <v>5</v>
      </c>
    </row>
    <row r="88" spans="1:8" x14ac:dyDescent="0.25">
      <c r="A88" s="38"/>
      <c r="B88" s="27"/>
      <c r="C88" s="57"/>
      <c r="D88" s="57"/>
      <c r="E88" s="57"/>
      <c r="F88" s="57"/>
      <c r="G88" s="13" t="s">
        <v>124</v>
      </c>
      <c r="H88" s="14">
        <v>4</v>
      </c>
    </row>
    <row r="89" spans="1:8" x14ac:dyDescent="0.25">
      <c r="A89" s="38"/>
      <c r="B89" s="27"/>
      <c r="C89" s="57"/>
      <c r="D89" s="57"/>
      <c r="E89" s="57"/>
      <c r="F89" s="57"/>
      <c r="G89" s="13" t="s">
        <v>122</v>
      </c>
      <c r="H89" s="14">
        <v>5</v>
      </c>
    </row>
    <row r="90" spans="1:8" ht="31.5" x14ac:dyDescent="0.25">
      <c r="A90" s="38"/>
      <c r="B90" s="27"/>
      <c r="C90" s="57"/>
      <c r="D90" s="57"/>
      <c r="E90" s="57"/>
      <c r="F90" s="57"/>
      <c r="G90" s="13" t="s">
        <v>121</v>
      </c>
      <c r="H90" s="14">
        <v>5</v>
      </c>
    </row>
    <row r="91" spans="1:8" x14ac:dyDescent="0.25">
      <c r="A91" s="38"/>
      <c r="B91" s="27"/>
      <c r="C91" s="57"/>
      <c r="D91" s="57"/>
      <c r="E91" s="57"/>
      <c r="F91" s="57"/>
      <c r="G91" s="13" t="s">
        <v>119</v>
      </c>
      <c r="H91" s="14">
        <v>4</v>
      </c>
    </row>
    <row r="92" spans="1:8" x14ac:dyDescent="0.25">
      <c r="A92" s="38"/>
      <c r="B92" s="27"/>
      <c r="C92" s="57"/>
      <c r="D92" s="57"/>
      <c r="E92" s="57"/>
      <c r="F92" s="57"/>
      <c r="G92" s="13" t="s">
        <v>118</v>
      </c>
      <c r="H92" s="14">
        <v>4</v>
      </c>
    </row>
    <row r="93" spans="1:8" ht="16.5" thickBot="1" x14ac:dyDescent="0.3">
      <c r="A93" s="38"/>
      <c r="B93" s="27"/>
      <c r="C93" s="57"/>
      <c r="D93" s="57"/>
      <c r="E93" s="57"/>
      <c r="F93" s="57"/>
      <c r="G93" s="13" t="s">
        <v>117</v>
      </c>
      <c r="H93" s="14">
        <v>6</v>
      </c>
    </row>
    <row r="94" spans="1:8" x14ac:dyDescent="0.25">
      <c r="A94" s="38"/>
      <c r="B94" s="27"/>
      <c r="C94" s="57"/>
      <c r="D94" s="57"/>
      <c r="E94" s="57"/>
      <c r="F94" s="57"/>
      <c r="G94" s="29" t="s">
        <v>139</v>
      </c>
      <c r="H94" s="30"/>
    </row>
    <row r="95" spans="1:8" x14ac:dyDescent="0.25">
      <c r="A95" s="38"/>
      <c r="B95" s="27"/>
      <c r="C95" s="57"/>
      <c r="D95" s="57"/>
      <c r="E95" s="57"/>
      <c r="F95" s="57"/>
      <c r="G95" s="13" t="s">
        <v>178</v>
      </c>
      <c r="H95" s="14">
        <v>4</v>
      </c>
    </row>
    <row r="96" spans="1:8" x14ac:dyDescent="0.25">
      <c r="A96" s="38"/>
      <c r="B96" s="27"/>
      <c r="C96" s="57"/>
      <c r="D96" s="57"/>
      <c r="E96" s="57"/>
      <c r="F96" s="57"/>
      <c r="G96" s="13" t="s">
        <v>194</v>
      </c>
      <c r="H96" s="14">
        <v>4</v>
      </c>
    </row>
    <row r="97" spans="1:8" x14ac:dyDescent="0.25">
      <c r="A97" s="38"/>
      <c r="B97" s="27"/>
      <c r="C97" s="57"/>
      <c r="D97" s="57"/>
      <c r="E97" s="57"/>
      <c r="F97" s="57"/>
      <c r="G97" s="13" t="s">
        <v>192</v>
      </c>
      <c r="H97" s="14">
        <v>5</v>
      </c>
    </row>
    <row r="98" spans="1:8" x14ac:dyDescent="0.25">
      <c r="A98" s="38"/>
      <c r="B98" s="27"/>
      <c r="C98" s="57"/>
      <c r="D98" s="57"/>
      <c r="E98" s="57"/>
      <c r="F98" s="57"/>
      <c r="G98" s="13" t="s">
        <v>191</v>
      </c>
      <c r="H98" s="14">
        <v>5</v>
      </c>
    </row>
    <row r="99" spans="1:8" x14ac:dyDescent="0.25">
      <c r="A99" s="38"/>
      <c r="B99" s="27"/>
      <c r="C99" s="57"/>
      <c r="D99" s="57"/>
      <c r="E99" s="57"/>
      <c r="F99" s="57"/>
      <c r="G99" s="13" t="s">
        <v>137</v>
      </c>
      <c r="H99" s="14">
        <v>4</v>
      </c>
    </row>
    <row r="100" spans="1:8" x14ac:dyDescent="0.25">
      <c r="A100" s="38"/>
      <c r="B100" s="27"/>
      <c r="C100" s="57"/>
      <c r="D100" s="57"/>
      <c r="E100" s="57"/>
      <c r="F100" s="57"/>
      <c r="G100" s="13" t="s">
        <v>189</v>
      </c>
      <c r="H100" s="14">
        <v>4</v>
      </c>
    </row>
    <row r="101" spans="1:8" ht="16.5" thickBot="1" x14ac:dyDescent="0.3">
      <c r="A101" s="38"/>
      <c r="B101" s="27"/>
      <c r="C101" s="57"/>
      <c r="D101" s="57"/>
      <c r="E101" s="57"/>
      <c r="F101" s="57"/>
      <c r="G101" s="13" t="s">
        <v>135</v>
      </c>
      <c r="H101" s="14">
        <v>4</v>
      </c>
    </row>
    <row r="102" spans="1:8" x14ac:dyDescent="0.25">
      <c r="A102" s="38"/>
      <c r="B102" s="27"/>
      <c r="C102" s="57"/>
      <c r="D102" s="57"/>
      <c r="E102" s="57"/>
      <c r="F102" s="57"/>
      <c r="G102" s="29" t="s">
        <v>157</v>
      </c>
      <c r="H102" s="30"/>
    </row>
    <row r="103" spans="1:8" x14ac:dyDescent="0.25">
      <c r="A103" s="38"/>
      <c r="B103" s="27"/>
      <c r="C103" s="57"/>
      <c r="D103" s="57"/>
      <c r="E103" s="57"/>
      <c r="F103" s="57"/>
      <c r="G103" s="13" t="s">
        <v>155</v>
      </c>
      <c r="H103" s="14">
        <v>15</v>
      </c>
    </row>
    <row r="104" spans="1:8" x14ac:dyDescent="0.25">
      <c r="A104" s="38"/>
      <c r="B104" s="27"/>
      <c r="C104" s="57"/>
      <c r="D104" s="57"/>
      <c r="E104" s="57"/>
      <c r="F104" s="57"/>
      <c r="G104" s="13" t="s">
        <v>154</v>
      </c>
      <c r="H104" s="14">
        <v>15</v>
      </c>
    </row>
    <row r="105" spans="1:8" x14ac:dyDescent="0.25">
      <c r="A105" s="38"/>
      <c r="B105" s="27"/>
      <c r="C105" s="57"/>
      <c r="D105" s="57"/>
      <c r="E105" s="57"/>
      <c r="F105" s="57"/>
      <c r="G105" s="13" t="s">
        <v>233</v>
      </c>
      <c r="H105" s="14">
        <v>5</v>
      </c>
    </row>
    <row r="106" spans="1:8" ht="16.5" thickBot="1" x14ac:dyDescent="0.3">
      <c r="A106" s="38"/>
      <c r="B106" s="27"/>
      <c r="C106" s="57"/>
      <c r="D106" s="57"/>
      <c r="E106" s="57"/>
      <c r="F106" s="57"/>
      <c r="G106" s="13" t="s">
        <v>153</v>
      </c>
      <c r="H106" s="14">
        <v>5</v>
      </c>
    </row>
    <row r="107" spans="1:8" x14ac:dyDescent="0.25">
      <c r="A107" s="38"/>
      <c r="B107" s="27"/>
      <c r="C107" s="57"/>
      <c r="D107" s="57"/>
      <c r="E107" s="57"/>
      <c r="F107" s="57"/>
      <c r="G107" s="29" t="s">
        <v>152</v>
      </c>
      <c r="H107" s="30"/>
    </row>
    <row r="108" spans="1:8" x14ac:dyDescent="0.25">
      <c r="A108" s="38"/>
      <c r="B108" s="27"/>
      <c r="C108" s="57"/>
      <c r="D108" s="57"/>
      <c r="E108" s="57"/>
      <c r="F108" s="57"/>
      <c r="G108" s="13" t="s">
        <v>272</v>
      </c>
      <c r="H108" s="14">
        <v>9</v>
      </c>
    </row>
    <row r="109" spans="1:8" x14ac:dyDescent="0.25">
      <c r="A109" s="38"/>
      <c r="B109" s="27"/>
      <c r="C109" s="57"/>
      <c r="D109" s="57"/>
      <c r="E109" s="57"/>
      <c r="F109" s="57"/>
      <c r="G109" s="13" t="s">
        <v>361</v>
      </c>
      <c r="H109" s="14">
        <v>4</v>
      </c>
    </row>
    <row r="110" spans="1:8" ht="16.5" thickBot="1" x14ac:dyDescent="0.3">
      <c r="A110" s="38"/>
      <c r="B110" s="27"/>
      <c r="C110" s="57"/>
      <c r="D110" s="57"/>
      <c r="E110" s="57"/>
      <c r="F110" s="57"/>
      <c r="G110" s="13" t="s">
        <v>150</v>
      </c>
      <c r="H110" s="14">
        <v>15</v>
      </c>
    </row>
    <row r="111" spans="1:8" x14ac:dyDescent="0.25">
      <c r="A111" s="38"/>
      <c r="B111" s="27"/>
      <c r="C111" s="57"/>
      <c r="D111" s="57"/>
      <c r="E111" s="57"/>
      <c r="F111" s="57"/>
      <c r="G111" s="29" t="s">
        <v>116</v>
      </c>
      <c r="H111" s="30"/>
    </row>
    <row r="112" spans="1:8" x14ac:dyDescent="0.25">
      <c r="A112" s="38"/>
      <c r="B112" s="27"/>
      <c r="C112" s="57"/>
      <c r="D112" s="57"/>
      <c r="E112" s="57"/>
      <c r="F112" s="57"/>
      <c r="G112" s="13" t="s">
        <v>206</v>
      </c>
      <c r="H112" s="14">
        <v>2</v>
      </c>
    </row>
    <row r="113" spans="1:8" x14ac:dyDescent="0.25">
      <c r="A113" s="38"/>
      <c r="B113" s="27"/>
      <c r="C113" s="57"/>
      <c r="D113" s="57"/>
      <c r="E113" s="57"/>
      <c r="F113" s="57"/>
      <c r="G113" s="13" t="s">
        <v>176</v>
      </c>
      <c r="H113" s="14">
        <v>2</v>
      </c>
    </row>
    <row r="114" spans="1:8" ht="31.5" x14ac:dyDescent="0.25">
      <c r="A114" s="38"/>
      <c r="B114" s="27"/>
      <c r="C114" s="57"/>
      <c r="D114" s="57"/>
      <c r="E114" s="57"/>
      <c r="F114" s="57"/>
      <c r="G114" s="13" t="s">
        <v>197</v>
      </c>
      <c r="H114" s="14">
        <v>4</v>
      </c>
    </row>
    <row r="115" spans="1:8" x14ac:dyDescent="0.25">
      <c r="A115" s="38"/>
      <c r="B115" s="27"/>
      <c r="C115" s="57"/>
      <c r="D115" s="57"/>
      <c r="E115" s="57"/>
      <c r="F115" s="57"/>
      <c r="G115" s="13" t="s">
        <v>133</v>
      </c>
      <c r="H115" s="14">
        <v>1</v>
      </c>
    </row>
    <row r="116" spans="1:8" x14ac:dyDescent="0.25">
      <c r="A116" s="38"/>
      <c r="B116" s="27"/>
      <c r="C116" s="57"/>
      <c r="D116" s="57"/>
      <c r="E116" s="57"/>
      <c r="F116" s="57"/>
      <c r="G116" s="13" t="s">
        <v>114</v>
      </c>
      <c r="H116" s="14">
        <v>4</v>
      </c>
    </row>
    <row r="117" spans="1:8" x14ac:dyDescent="0.25">
      <c r="A117" s="38"/>
      <c r="B117" s="27"/>
      <c r="C117" s="57"/>
      <c r="D117" s="57"/>
      <c r="E117" s="57"/>
      <c r="F117" s="57"/>
      <c r="G117" s="13" t="s">
        <v>113</v>
      </c>
      <c r="H117" s="14">
        <v>4</v>
      </c>
    </row>
    <row r="118" spans="1:8" x14ac:dyDescent="0.25">
      <c r="A118" s="38"/>
      <c r="B118" s="27"/>
      <c r="C118" s="57"/>
      <c r="D118" s="57"/>
      <c r="E118" s="57"/>
      <c r="F118" s="57"/>
      <c r="G118" s="13" t="s">
        <v>109</v>
      </c>
      <c r="H118" s="14">
        <v>4</v>
      </c>
    </row>
    <row r="119" spans="1:8" x14ac:dyDescent="0.25">
      <c r="A119" s="38"/>
      <c r="B119" s="27"/>
      <c r="C119" s="57"/>
      <c r="D119" s="57"/>
      <c r="E119" s="57"/>
      <c r="F119" s="57"/>
      <c r="G119" s="13" t="s">
        <v>167</v>
      </c>
      <c r="H119" s="14">
        <v>4</v>
      </c>
    </row>
    <row r="120" spans="1:8" ht="16.5" thickBot="1" x14ac:dyDescent="0.3">
      <c r="A120" s="38"/>
      <c r="B120" s="27"/>
      <c r="C120" s="57"/>
      <c r="D120" s="57"/>
      <c r="E120" s="57"/>
      <c r="F120" s="57"/>
      <c r="G120" s="13" t="s">
        <v>174</v>
      </c>
      <c r="H120" s="14">
        <v>4</v>
      </c>
    </row>
    <row r="121" spans="1:8" x14ac:dyDescent="0.25">
      <c r="A121" s="38"/>
      <c r="B121" s="27"/>
      <c r="C121" s="57"/>
      <c r="D121" s="57"/>
      <c r="E121" s="57"/>
      <c r="F121" s="57"/>
      <c r="G121" s="29" t="s">
        <v>166</v>
      </c>
      <c r="H121" s="30"/>
    </row>
    <row r="122" spans="1:8" x14ac:dyDescent="0.25">
      <c r="A122" s="38"/>
      <c r="B122" s="27"/>
      <c r="C122" s="57"/>
      <c r="D122" s="57"/>
      <c r="E122" s="57"/>
      <c r="F122" s="57"/>
      <c r="G122" s="13" t="s">
        <v>353</v>
      </c>
      <c r="H122" s="14">
        <v>2</v>
      </c>
    </row>
    <row r="123" spans="1:8" x14ac:dyDescent="0.25">
      <c r="A123" s="38"/>
      <c r="B123" s="27"/>
      <c r="C123" s="57"/>
      <c r="D123" s="57"/>
      <c r="E123" s="57"/>
      <c r="F123" s="57"/>
      <c r="G123" s="13" t="s">
        <v>352</v>
      </c>
      <c r="H123" s="14">
        <v>2</v>
      </c>
    </row>
    <row r="124" spans="1:8" x14ac:dyDescent="0.25">
      <c r="A124" s="38"/>
      <c r="B124" s="27"/>
      <c r="C124" s="57"/>
      <c r="D124" s="57"/>
      <c r="E124" s="57"/>
      <c r="F124" s="57"/>
      <c r="G124" s="13" t="s">
        <v>351</v>
      </c>
      <c r="H124" s="14">
        <v>2</v>
      </c>
    </row>
    <row r="125" spans="1:8" x14ac:dyDescent="0.25">
      <c r="A125" s="38"/>
      <c r="B125" s="27"/>
      <c r="C125" s="57"/>
      <c r="D125" s="57"/>
      <c r="E125" s="57"/>
      <c r="F125" s="57"/>
      <c r="G125" s="13" t="s">
        <v>350</v>
      </c>
      <c r="H125" s="14">
        <v>2</v>
      </c>
    </row>
    <row r="126" spans="1:8" ht="16.5" thickBot="1" x14ac:dyDescent="0.3">
      <c r="A126" s="38"/>
      <c r="B126" s="27"/>
      <c r="C126" s="57"/>
      <c r="D126" s="57"/>
      <c r="E126" s="57"/>
      <c r="F126" s="57"/>
      <c r="G126" s="13" t="s">
        <v>164</v>
      </c>
      <c r="H126" s="14">
        <v>5</v>
      </c>
    </row>
    <row r="127" spans="1:8" x14ac:dyDescent="0.25">
      <c r="A127" s="38"/>
      <c r="B127" s="27"/>
      <c r="C127" s="57"/>
      <c r="D127" s="57"/>
      <c r="E127" s="57"/>
      <c r="F127" s="57"/>
      <c r="G127" s="29" t="s">
        <v>360</v>
      </c>
      <c r="H127" s="30"/>
    </row>
    <row r="128" spans="1:8" x14ac:dyDescent="0.25">
      <c r="A128" s="38"/>
      <c r="B128" s="27"/>
      <c r="C128" s="57"/>
      <c r="D128" s="57"/>
      <c r="E128" s="57"/>
      <c r="F128" s="57"/>
      <c r="G128" s="13" t="s">
        <v>372</v>
      </c>
      <c r="H128" s="14">
        <v>2</v>
      </c>
    </row>
    <row r="129" spans="1:8" x14ac:dyDescent="0.25">
      <c r="A129" s="38"/>
      <c r="B129" s="27"/>
      <c r="C129" s="57"/>
      <c r="D129" s="57"/>
      <c r="E129" s="57"/>
      <c r="F129" s="57"/>
      <c r="G129" s="13" t="s">
        <v>225</v>
      </c>
      <c r="H129" s="14">
        <v>4</v>
      </c>
    </row>
    <row r="130" spans="1:8" x14ac:dyDescent="0.25">
      <c r="A130" s="38"/>
      <c r="B130" s="27"/>
      <c r="C130" s="57"/>
      <c r="D130" s="57"/>
      <c r="E130" s="57"/>
      <c r="F130" s="57"/>
      <c r="G130" s="13" t="s">
        <v>224</v>
      </c>
      <c r="H130" s="14">
        <v>4</v>
      </c>
    </row>
    <row r="131" spans="1:8" x14ac:dyDescent="0.25">
      <c r="A131" s="38"/>
      <c r="B131" s="27"/>
      <c r="C131" s="57"/>
      <c r="D131" s="57"/>
      <c r="E131" s="57"/>
      <c r="F131" s="57"/>
      <c r="G131" s="13" t="s">
        <v>223</v>
      </c>
      <c r="H131" s="14">
        <v>4</v>
      </c>
    </row>
    <row r="132" spans="1:8" ht="16.5" thickBot="1" x14ac:dyDescent="0.3">
      <c r="A132" s="38"/>
      <c r="B132" s="27"/>
      <c r="C132" s="58"/>
      <c r="D132" s="58"/>
      <c r="E132" s="58"/>
      <c r="F132" s="58"/>
      <c r="G132" s="31" t="s">
        <v>8</v>
      </c>
      <c r="H132" s="33">
        <f>SUM(H86:H93,H95:H101,H103:H106,H108:H110,H112:H120,H122:H126,H128:H131,)</f>
        <v>192</v>
      </c>
    </row>
    <row r="133" spans="1:8" ht="249.95" customHeight="1" thickBot="1" x14ac:dyDescent="0.3">
      <c r="A133" s="39"/>
      <c r="B133" s="28"/>
      <c r="C133" s="80" t="s">
        <v>522</v>
      </c>
      <c r="D133" s="80"/>
      <c r="E133" s="80"/>
      <c r="F133" s="81"/>
      <c r="G133" s="32"/>
      <c r="H133" s="34"/>
    </row>
    <row r="134" spans="1:8" x14ac:dyDescent="0.25">
      <c r="A134" s="37">
        <v>5</v>
      </c>
      <c r="B134" s="26" t="s">
        <v>516</v>
      </c>
      <c r="C134" s="56" t="s">
        <v>521</v>
      </c>
      <c r="D134" s="56" t="s">
        <v>520</v>
      </c>
      <c r="E134" s="56" t="s">
        <v>519</v>
      </c>
      <c r="F134" s="56" t="s">
        <v>518</v>
      </c>
      <c r="G134" s="29" t="s">
        <v>126</v>
      </c>
      <c r="H134" s="30"/>
    </row>
    <row r="135" spans="1:8" ht="31.5" x14ac:dyDescent="0.25">
      <c r="A135" s="38"/>
      <c r="B135" s="27"/>
      <c r="C135" s="57"/>
      <c r="D135" s="57"/>
      <c r="E135" s="57"/>
      <c r="F135" s="57"/>
      <c r="G135" s="13" t="s">
        <v>143</v>
      </c>
      <c r="H135" s="14">
        <v>5</v>
      </c>
    </row>
    <row r="136" spans="1:8" x14ac:dyDescent="0.25">
      <c r="A136" s="38"/>
      <c r="B136" s="27"/>
      <c r="C136" s="57"/>
      <c r="D136" s="57"/>
      <c r="E136" s="57"/>
      <c r="F136" s="57"/>
      <c r="G136" s="13" t="s">
        <v>141</v>
      </c>
      <c r="H136" s="14">
        <v>5</v>
      </c>
    </row>
    <row r="137" spans="1:8" x14ac:dyDescent="0.25">
      <c r="A137" s="38"/>
      <c r="B137" s="27"/>
      <c r="C137" s="57"/>
      <c r="D137" s="57"/>
      <c r="E137" s="57"/>
      <c r="F137" s="57"/>
      <c r="G137" s="13" t="s">
        <v>124</v>
      </c>
      <c r="H137" s="14">
        <v>3</v>
      </c>
    </row>
    <row r="138" spans="1:8" x14ac:dyDescent="0.25">
      <c r="A138" s="38"/>
      <c r="B138" s="27"/>
      <c r="C138" s="57"/>
      <c r="D138" s="57"/>
      <c r="E138" s="57"/>
      <c r="F138" s="57"/>
      <c r="G138" s="13" t="s">
        <v>122</v>
      </c>
      <c r="H138" s="14">
        <v>3</v>
      </c>
    </row>
    <row r="139" spans="1:8" ht="31.5" x14ac:dyDescent="0.25">
      <c r="A139" s="38"/>
      <c r="B139" s="27"/>
      <c r="C139" s="57"/>
      <c r="D139" s="57"/>
      <c r="E139" s="57"/>
      <c r="F139" s="57"/>
      <c r="G139" s="13" t="s">
        <v>121</v>
      </c>
      <c r="H139" s="14">
        <v>5</v>
      </c>
    </row>
    <row r="140" spans="1:8" x14ac:dyDescent="0.25">
      <c r="A140" s="38"/>
      <c r="B140" s="27"/>
      <c r="C140" s="57"/>
      <c r="D140" s="57"/>
      <c r="E140" s="57"/>
      <c r="F140" s="57"/>
      <c r="G140" s="13" t="s">
        <v>119</v>
      </c>
      <c r="H140" s="14">
        <v>5</v>
      </c>
    </row>
    <row r="141" spans="1:8" x14ac:dyDescent="0.25">
      <c r="A141" s="38"/>
      <c r="B141" s="27"/>
      <c r="C141" s="57"/>
      <c r="D141" s="57"/>
      <c r="E141" s="57"/>
      <c r="F141" s="57"/>
      <c r="G141" s="13" t="s">
        <v>118</v>
      </c>
      <c r="H141" s="14">
        <v>5</v>
      </c>
    </row>
    <row r="142" spans="1:8" ht="16.5" thickBot="1" x14ac:dyDescent="0.3">
      <c r="A142" s="38"/>
      <c r="B142" s="27"/>
      <c r="C142" s="57"/>
      <c r="D142" s="57"/>
      <c r="E142" s="57"/>
      <c r="F142" s="57"/>
      <c r="G142" s="13" t="s">
        <v>117</v>
      </c>
      <c r="H142" s="14">
        <v>6</v>
      </c>
    </row>
    <row r="143" spans="1:8" x14ac:dyDescent="0.25">
      <c r="A143" s="38"/>
      <c r="B143" s="27"/>
      <c r="C143" s="57"/>
      <c r="D143" s="57"/>
      <c r="E143" s="57"/>
      <c r="F143" s="57"/>
      <c r="G143" s="29" t="s">
        <v>139</v>
      </c>
      <c r="H143" s="30"/>
    </row>
    <row r="144" spans="1:8" x14ac:dyDescent="0.25">
      <c r="A144" s="38"/>
      <c r="B144" s="27"/>
      <c r="C144" s="57"/>
      <c r="D144" s="57"/>
      <c r="E144" s="57"/>
      <c r="F144" s="57"/>
      <c r="G144" s="13" t="s">
        <v>178</v>
      </c>
      <c r="H144" s="14">
        <v>6</v>
      </c>
    </row>
    <row r="145" spans="1:8" x14ac:dyDescent="0.25">
      <c r="A145" s="38"/>
      <c r="B145" s="27"/>
      <c r="C145" s="57"/>
      <c r="D145" s="57"/>
      <c r="E145" s="57"/>
      <c r="F145" s="57"/>
      <c r="G145" s="13" t="s">
        <v>194</v>
      </c>
      <c r="H145" s="14">
        <v>4</v>
      </c>
    </row>
    <row r="146" spans="1:8" x14ac:dyDescent="0.25">
      <c r="A146" s="38"/>
      <c r="B146" s="27"/>
      <c r="C146" s="57"/>
      <c r="D146" s="57"/>
      <c r="E146" s="57"/>
      <c r="F146" s="57"/>
      <c r="G146" s="13" t="s">
        <v>192</v>
      </c>
      <c r="H146" s="14">
        <v>3</v>
      </c>
    </row>
    <row r="147" spans="1:8" x14ac:dyDescent="0.25">
      <c r="A147" s="38"/>
      <c r="B147" s="27"/>
      <c r="C147" s="57"/>
      <c r="D147" s="57"/>
      <c r="E147" s="57"/>
      <c r="F147" s="57"/>
      <c r="G147" s="13" t="s">
        <v>191</v>
      </c>
      <c r="H147" s="14">
        <v>3</v>
      </c>
    </row>
    <row r="148" spans="1:8" x14ac:dyDescent="0.25">
      <c r="A148" s="38"/>
      <c r="B148" s="27"/>
      <c r="C148" s="57"/>
      <c r="D148" s="57"/>
      <c r="E148" s="57"/>
      <c r="F148" s="57"/>
      <c r="G148" s="13" t="s">
        <v>137</v>
      </c>
      <c r="H148" s="14">
        <v>4</v>
      </c>
    </row>
    <row r="149" spans="1:8" x14ac:dyDescent="0.25">
      <c r="A149" s="38"/>
      <c r="B149" s="27"/>
      <c r="C149" s="57"/>
      <c r="D149" s="57"/>
      <c r="E149" s="57"/>
      <c r="F149" s="57"/>
      <c r="G149" s="13" t="s">
        <v>189</v>
      </c>
      <c r="H149" s="14">
        <v>5</v>
      </c>
    </row>
    <row r="150" spans="1:8" ht="16.5" thickBot="1" x14ac:dyDescent="0.3">
      <c r="A150" s="38"/>
      <c r="B150" s="27"/>
      <c r="C150" s="57"/>
      <c r="D150" s="57"/>
      <c r="E150" s="57"/>
      <c r="F150" s="57"/>
      <c r="G150" s="13" t="s">
        <v>135</v>
      </c>
      <c r="H150" s="14">
        <v>7</v>
      </c>
    </row>
    <row r="151" spans="1:8" x14ac:dyDescent="0.25">
      <c r="A151" s="38"/>
      <c r="B151" s="27"/>
      <c r="C151" s="57"/>
      <c r="D151" s="57"/>
      <c r="E151" s="57"/>
      <c r="F151" s="57"/>
      <c r="G151" s="29" t="s">
        <v>152</v>
      </c>
      <c r="H151" s="30"/>
    </row>
    <row r="152" spans="1:8" x14ac:dyDescent="0.25">
      <c r="A152" s="38"/>
      <c r="B152" s="27"/>
      <c r="C152" s="57"/>
      <c r="D152" s="57"/>
      <c r="E152" s="57"/>
      <c r="F152" s="57"/>
      <c r="G152" s="13" t="s">
        <v>272</v>
      </c>
      <c r="H152" s="14">
        <v>5</v>
      </c>
    </row>
    <row r="153" spans="1:8" x14ac:dyDescent="0.25">
      <c r="A153" s="38"/>
      <c r="B153" s="27"/>
      <c r="C153" s="57"/>
      <c r="D153" s="57"/>
      <c r="E153" s="57"/>
      <c r="F153" s="57"/>
      <c r="G153" s="13" t="s">
        <v>361</v>
      </c>
      <c r="H153" s="14">
        <v>10</v>
      </c>
    </row>
    <row r="154" spans="1:8" ht="16.5" thickBot="1" x14ac:dyDescent="0.3">
      <c r="A154" s="38"/>
      <c r="B154" s="27"/>
      <c r="C154" s="57"/>
      <c r="D154" s="57"/>
      <c r="E154" s="57"/>
      <c r="F154" s="57"/>
      <c r="G154" s="13" t="s">
        <v>150</v>
      </c>
      <c r="H154" s="14">
        <v>15</v>
      </c>
    </row>
    <row r="155" spans="1:8" x14ac:dyDescent="0.25">
      <c r="A155" s="38"/>
      <c r="B155" s="27"/>
      <c r="C155" s="57"/>
      <c r="D155" s="57"/>
      <c r="E155" s="57"/>
      <c r="F155" s="57"/>
      <c r="G155" s="29" t="s">
        <v>116</v>
      </c>
      <c r="H155" s="30"/>
    </row>
    <row r="156" spans="1:8" x14ac:dyDescent="0.25">
      <c r="A156" s="38"/>
      <c r="B156" s="27"/>
      <c r="C156" s="57"/>
      <c r="D156" s="57"/>
      <c r="E156" s="57"/>
      <c r="F156" s="57"/>
      <c r="G156" s="13" t="s">
        <v>206</v>
      </c>
      <c r="H156" s="14">
        <v>6</v>
      </c>
    </row>
    <row r="157" spans="1:8" x14ac:dyDescent="0.25">
      <c r="A157" s="38"/>
      <c r="B157" s="27"/>
      <c r="C157" s="57"/>
      <c r="D157" s="57"/>
      <c r="E157" s="57"/>
      <c r="F157" s="57"/>
      <c r="G157" s="13" t="s">
        <v>176</v>
      </c>
      <c r="H157" s="14">
        <v>6</v>
      </c>
    </row>
    <row r="158" spans="1:8" ht="31.5" x14ac:dyDescent="0.25">
      <c r="A158" s="38"/>
      <c r="B158" s="27"/>
      <c r="C158" s="57"/>
      <c r="D158" s="57"/>
      <c r="E158" s="57"/>
      <c r="F158" s="57"/>
      <c r="G158" s="13" t="s">
        <v>197</v>
      </c>
      <c r="H158" s="14">
        <v>7</v>
      </c>
    </row>
    <row r="159" spans="1:8" x14ac:dyDescent="0.25">
      <c r="A159" s="38"/>
      <c r="B159" s="27"/>
      <c r="C159" s="57"/>
      <c r="D159" s="57"/>
      <c r="E159" s="57"/>
      <c r="F159" s="57"/>
      <c r="G159" s="13" t="s">
        <v>133</v>
      </c>
      <c r="H159" s="14">
        <v>7</v>
      </c>
    </row>
    <row r="160" spans="1:8" x14ac:dyDescent="0.25">
      <c r="A160" s="38"/>
      <c r="B160" s="27"/>
      <c r="C160" s="57"/>
      <c r="D160" s="57"/>
      <c r="E160" s="57"/>
      <c r="F160" s="57"/>
      <c r="G160" s="13" t="s">
        <v>114</v>
      </c>
      <c r="H160" s="14">
        <v>9</v>
      </c>
    </row>
    <row r="161" spans="1:8" x14ac:dyDescent="0.25">
      <c r="A161" s="38"/>
      <c r="B161" s="27"/>
      <c r="C161" s="57"/>
      <c r="D161" s="57"/>
      <c r="E161" s="57"/>
      <c r="F161" s="57"/>
      <c r="G161" s="13" t="s">
        <v>113</v>
      </c>
      <c r="H161" s="14">
        <v>4</v>
      </c>
    </row>
    <row r="162" spans="1:8" x14ac:dyDescent="0.25">
      <c r="A162" s="38"/>
      <c r="B162" s="27"/>
      <c r="C162" s="57"/>
      <c r="D162" s="57"/>
      <c r="E162" s="57"/>
      <c r="F162" s="57"/>
      <c r="G162" s="13" t="s">
        <v>109</v>
      </c>
      <c r="H162" s="14">
        <v>3</v>
      </c>
    </row>
    <row r="163" spans="1:8" x14ac:dyDescent="0.25">
      <c r="A163" s="38"/>
      <c r="B163" s="27"/>
      <c r="C163" s="57"/>
      <c r="D163" s="57"/>
      <c r="E163" s="57"/>
      <c r="F163" s="57"/>
      <c r="G163" s="13" t="s">
        <v>167</v>
      </c>
      <c r="H163" s="14">
        <v>3</v>
      </c>
    </row>
    <row r="164" spans="1:8" ht="16.5" thickBot="1" x14ac:dyDescent="0.3">
      <c r="A164" s="38"/>
      <c r="B164" s="27"/>
      <c r="C164" s="57"/>
      <c r="D164" s="57"/>
      <c r="E164" s="57"/>
      <c r="F164" s="57"/>
      <c r="G164" s="13" t="s">
        <v>174</v>
      </c>
      <c r="H164" s="14">
        <v>2</v>
      </c>
    </row>
    <row r="165" spans="1:8" x14ac:dyDescent="0.25">
      <c r="A165" s="38"/>
      <c r="B165" s="27"/>
      <c r="C165" s="57"/>
      <c r="D165" s="57"/>
      <c r="E165" s="57"/>
      <c r="F165" s="57"/>
      <c r="G165" s="29" t="s">
        <v>166</v>
      </c>
      <c r="H165" s="30"/>
    </row>
    <row r="166" spans="1:8" x14ac:dyDescent="0.25">
      <c r="A166" s="38"/>
      <c r="B166" s="27"/>
      <c r="C166" s="57"/>
      <c r="D166" s="57"/>
      <c r="E166" s="57"/>
      <c r="F166" s="57"/>
      <c r="G166" s="13" t="s">
        <v>353</v>
      </c>
      <c r="H166" s="14">
        <v>4</v>
      </c>
    </row>
    <row r="167" spans="1:8" x14ac:dyDescent="0.25">
      <c r="A167" s="38"/>
      <c r="B167" s="27"/>
      <c r="C167" s="57"/>
      <c r="D167" s="57"/>
      <c r="E167" s="57"/>
      <c r="F167" s="57"/>
      <c r="G167" s="13" t="s">
        <v>352</v>
      </c>
      <c r="H167" s="14">
        <v>4</v>
      </c>
    </row>
    <row r="168" spans="1:8" x14ac:dyDescent="0.25">
      <c r="A168" s="38"/>
      <c r="B168" s="27"/>
      <c r="C168" s="57"/>
      <c r="D168" s="57"/>
      <c r="E168" s="57"/>
      <c r="F168" s="57"/>
      <c r="G168" s="13" t="s">
        <v>351</v>
      </c>
      <c r="H168" s="14">
        <v>4</v>
      </c>
    </row>
    <row r="169" spans="1:8" x14ac:dyDescent="0.25">
      <c r="A169" s="38"/>
      <c r="B169" s="27"/>
      <c r="C169" s="57"/>
      <c r="D169" s="57"/>
      <c r="E169" s="57"/>
      <c r="F169" s="57"/>
      <c r="G169" s="13" t="s">
        <v>350</v>
      </c>
      <c r="H169" s="14">
        <v>5</v>
      </c>
    </row>
    <row r="170" spans="1:8" ht="16.5" thickBot="1" x14ac:dyDescent="0.3">
      <c r="A170" s="38"/>
      <c r="B170" s="27"/>
      <c r="C170" s="57"/>
      <c r="D170" s="57"/>
      <c r="E170" s="57"/>
      <c r="F170" s="57"/>
      <c r="G170" s="13" t="s">
        <v>164</v>
      </c>
      <c r="H170" s="14">
        <v>6</v>
      </c>
    </row>
    <row r="171" spans="1:8" x14ac:dyDescent="0.25">
      <c r="A171" s="38"/>
      <c r="B171" s="27"/>
      <c r="C171" s="57"/>
      <c r="D171" s="57"/>
      <c r="E171" s="57"/>
      <c r="F171" s="57"/>
      <c r="G171" s="29" t="s">
        <v>360</v>
      </c>
      <c r="H171" s="30"/>
    </row>
    <row r="172" spans="1:8" x14ac:dyDescent="0.25">
      <c r="A172" s="38"/>
      <c r="B172" s="27"/>
      <c r="C172" s="57"/>
      <c r="D172" s="57"/>
      <c r="E172" s="57"/>
      <c r="F172" s="57"/>
      <c r="G172" s="13" t="s">
        <v>372</v>
      </c>
      <c r="H172" s="14">
        <v>2</v>
      </c>
    </row>
    <row r="173" spans="1:8" x14ac:dyDescent="0.25">
      <c r="A173" s="38"/>
      <c r="B173" s="27"/>
      <c r="C173" s="57"/>
      <c r="D173" s="57"/>
      <c r="E173" s="57"/>
      <c r="F173" s="57"/>
      <c r="G173" s="13" t="s">
        <v>225</v>
      </c>
      <c r="H173" s="14">
        <v>5</v>
      </c>
    </row>
    <row r="174" spans="1:8" x14ac:dyDescent="0.25">
      <c r="A174" s="38"/>
      <c r="B174" s="27"/>
      <c r="C174" s="57"/>
      <c r="D174" s="57"/>
      <c r="E174" s="57"/>
      <c r="F174" s="57"/>
      <c r="G174" s="13" t="s">
        <v>224</v>
      </c>
      <c r="H174" s="14">
        <v>5</v>
      </c>
    </row>
    <row r="175" spans="1:8" x14ac:dyDescent="0.25">
      <c r="A175" s="38"/>
      <c r="B175" s="27"/>
      <c r="C175" s="57"/>
      <c r="D175" s="57"/>
      <c r="E175" s="57"/>
      <c r="F175" s="57"/>
      <c r="G175" s="13" t="s">
        <v>223</v>
      </c>
      <c r="H175" s="14">
        <v>5</v>
      </c>
    </row>
    <row r="176" spans="1:8" ht="16.5" thickBot="1" x14ac:dyDescent="0.3">
      <c r="A176" s="38"/>
      <c r="B176" s="27"/>
      <c r="C176" s="58"/>
      <c r="D176" s="58"/>
      <c r="E176" s="58"/>
      <c r="F176" s="58"/>
      <c r="G176" s="31" t="s">
        <v>8</v>
      </c>
      <c r="H176" s="33">
        <f>SUM(H135:H142,H144:H150,H152:H154,H156:H164,H166:H170,H172:H175,)</f>
        <v>186</v>
      </c>
    </row>
    <row r="177" spans="1:8" ht="249.95" customHeight="1" thickBot="1" x14ac:dyDescent="0.3">
      <c r="A177" s="39"/>
      <c r="B177" s="28"/>
      <c r="C177" s="35" t="s">
        <v>517</v>
      </c>
      <c r="D177" s="35"/>
      <c r="E177" s="35"/>
      <c r="F177" s="36"/>
      <c r="G177" s="32"/>
      <c r="H177" s="34"/>
    </row>
    <row r="178" spans="1:8" x14ac:dyDescent="0.25">
      <c r="A178" s="37">
        <v>6</v>
      </c>
      <c r="B178" s="26" t="s">
        <v>516</v>
      </c>
      <c r="C178" s="56" t="s">
        <v>515</v>
      </c>
      <c r="D178" s="56" t="s">
        <v>514</v>
      </c>
      <c r="E178" s="56" t="s">
        <v>513</v>
      </c>
      <c r="F178" s="56" t="s">
        <v>512</v>
      </c>
      <c r="G178" s="29" t="s">
        <v>157</v>
      </c>
      <c r="H178" s="30"/>
    </row>
    <row r="179" spans="1:8" x14ac:dyDescent="0.25">
      <c r="A179" s="38"/>
      <c r="B179" s="27"/>
      <c r="C179" s="57"/>
      <c r="D179" s="57"/>
      <c r="E179" s="57"/>
      <c r="F179" s="57"/>
      <c r="G179" s="13" t="s">
        <v>155</v>
      </c>
      <c r="H179" s="14">
        <v>8</v>
      </c>
    </row>
    <row r="180" spans="1:8" x14ac:dyDescent="0.25">
      <c r="A180" s="38"/>
      <c r="B180" s="27"/>
      <c r="C180" s="57"/>
      <c r="D180" s="57"/>
      <c r="E180" s="57"/>
      <c r="F180" s="57"/>
      <c r="G180" s="13" t="s">
        <v>154</v>
      </c>
      <c r="H180" s="14">
        <v>5</v>
      </c>
    </row>
    <row r="181" spans="1:8" x14ac:dyDescent="0.25">
      <c r="A181" s="38"/>
      <c r="B181" s="27"/>
      <c r="C181" s="57"/>
      <c r="D181" s="57"/>
      <c r="E181" s="57"/>
      <c r="F181" s="57"/>
      <c r="G181" s="13" t="s">
        <v>233</v>
      </c>
      <c r="H181" s="14">
        <v>5</v>
      </c>
    </row>
    <row r="182" spans="1:8" ht="16.5" thickBot="1" x14ac:dyDescent="0.3">
      <c r="A182" s="38"/>
      <c r="B182" s="27"/>
      <c r="C182" s="57"/>
      <c r="D182" s="57"/>
      <c r="E182" s="57"/>
      <c r="F182" s="57"/>
      <c r="G182" s="13" t="s">
        <v>153</v>
      </c>
      <c r="H182" s="14">
        <v>2</v>
      </c>
    </row>
    <row r="183" spans="1:8" x14ac:dyDescent="0.25">
      <c r="A183" s="38"/>
      <c r="B183" s="27"/>
      <c r="C183" s="57"/>
      <c r="D183" s="57"/>
      <c r="E183" s="57"/>
      <c r="F183" s="57"/>
      <c r="G183" s="29" t="s">
        <v>152</v>
      </c>
      <c r="H183" s="30"/>
    </row>
    <row r="184" spans="1:8" x14ac:dyDescent="0.25">
      <c r="A184" s="38"/>
      <c r="B184" s="27"/>
      <c r="C184" s="57"/>
      <c r="D184" s="57"/>
      <c r="E184" s="57"/>
      <c r="F184" s="57"/>
      <c r="G184" s="13" t="s">
        <v>272</v>
      </c>
      <c r="H184" s="14">
        <v>5</v>
      </c>
    </row>
    <row r="185" spans="1:8" x14ac:dyDescent="0.25">
      <c r="A185" s="38"/>
      <c r="B185" s="27"/>
      <c r="C185" s="57"/>
      <c r="D185" s="57"/>
      <c r="E185" s="57"/>
      <c r="F185" s="57"/>
      <c r="G185" s="13" t="s">
        <v>361</v>
      </c>
      <c r="H185" s="14">
        <v>8</v>
      </c>
    </row>
    <row r="186" spans="1:8" x14ac:dyDescent="0.25">
      <c r="A186" s="38"/>
      <c r="B186" s="27"/>
      <c r="C186" s="57"/>
      <c r="D186" s="57"/>
      <c r="E186" s="57"/>
      <c r="F186" s="57"/>
      <c r="G186" s="13" t="s">
        <v>150</v>
      </c>
      <c r="H186" s="14">
        <v>10</v>
      </c>
    </row>
    <row r="187" spans="1:8" ht="16.5" thickBot="1" x14ac:dyDescent="0.3">
      <c r="A187" s="38"/>
      <c r="B187" s="27"/>
      <c r="C187" s="58"/>
      <c r="D187" s="58"/>
      <c r="E187" s="58"/>
      <c r="F187" s="58"/>
      <c r="G187" s="31" t="s">
        <v>8</v>
      </c>
      <c r="H187" s="33">
        <f>SUM(,H179:H182,H184:H186,)</f>
        <v>43</v>
      </c>
    </row>
    <row r="188" spans="1:8" ht="249.95" customHeight="1" thickBot="1" x14ac:dyDescent="0.3">
      <c r="A188" s="39"/>
      <c r="B188" s="28"/>
      <c r="C188" s="35" t="s">
        <v>511</v>
      </c>
      <c r="D188" s="35"/>
      <c r="E188" s="35"/>
      <c r="F188" s="36"/>
      <c r="G188" s="32"/>
      <c r="H188" s="34"/>
    </row>
    <row r="189" spans="1:8" x14ac:dyDescent="0.25">
      <c r="A189" s="37">
        <v>7</v>
      </c>
      <c r="B189" s="26" t="s">
        <v>505</v>
      </c>
      <c r="C189" s="56" t="s">
        <v>510</v>
      </c>
      <c r="D189" s="56" t="s">
        <v>509</v>
      </c>
      <c r="E189" s="56" t="s">
        <v>508</v>
      </c>
      <c r="F189" s="56" t="s">
        <v>507</v>
      </c>
      <c r="G189" s="29" t="s">
        <v>157</v>
      </c>
      <c r="H189" s="30"/>
    </row>
    <row r="190" spans="1:8" x14ac:dyDescent="0.25">
      <c r="A190" s="38"/>
      <c r="B190" s="27"/>
      <c r="C190" s="57"/>
      <c r="D190" s="57"/>
      <c r="E190" s="57"/>
      <c r="F190" s="57"/>
      <c r="G190" s="13" t="s">
        <v>155</v>
      </c>
      <c r="H190" s="14">
        <v>15</v>
      </c>
    </row>
    <row r="191" spans="1:8" x14ac:dyDescent="0.25">
      <c r="A191" s="38"/>
      <c r="B191" s="27"/>
      <c r="C191" s="57"/>
      <c r="D191" s="57"/>
      <c r="E191" s="57"/>
      <c r="F191" s="57"/>
      <c r="G191" s="13" t="s">
        <v>154</v>
      </c>
      <c r="H191" s="14">
        <v>25</v>
      </c>
    </row>
    <row r="192" spans="1:8" x14ac:dyDescent="0.25">
      <c r="A192" s="38"/>
      <c r="B192" s="27"/>
      <c r="C192" s="57"/>
      <c r="D192" s="57"/>
      <c r="E192" s="57"/>
      <c r="F192" s="57"/>
      <c r="G192" s="13" t="s">
        <v>233</v>
      </c>
      <c r="H192" s="14">
        <v>15</v>
      </c>
    </row>
    <row r="193" spans="1:8" x14ac:dyDescent="0.25">
      <c r="A193" s="38"/>
      <c r="B193" s="27"/>
      <c r="C193" s="57"/>
      <c r="D193" s="57"/>
      <c r="E193" s="57"/>
      <c r="F193" s="57"/>
      <c r="G193" s="13" t="s">
        <v>153</v>
      </c>
      <c r="H193" s="14">
        <v>25</v>
      </c>
    </row>
    <row r="194" spans="1:8" ht="159" customHeight="1" thickBot="1" x14ac:dyDescent="0.3">
      <c r="A194" s="38"/>
      <c r="B194" s="27"/>
      <c r="C194" s="58"/>
      <c r="D194" s="58"/>
      <c r="E194" s="58"/>
      <c r="F194" s="58"/>
      <c r="G194" s="31" t="s">
        <v>8</v>
      </c>
      <c r="H194" s="33">
        <f>SUM(H190:H193,)</f>
        <v>80</v>
      </c>
    </row>
    <row r="195" spans="1:8" ht="249.95" customHeight="1" thickBot="1" x14ac:dyDescent="0.3">
      <c r="A195" s="39"/>
      <c r="B195" s="28"/>
      <c r="C195" s="35" t="s">
        <v>506</v>
      </c>
      <c r="D195" s="35"/>
      <c r="E195" s="35"/>
      <c r="F195" s="36"/>
      <c r="G195" s="32"/>
      <c r="H195" s="34"/>
    </row>
    <row r="196" spans="1:8" x14ac:dyDescent="0.25">
      <c r="A196" s="37">
        <v>8</v>
      </c>
      <c r="B196" s="26" t="s">
        <v>505</v>
      </c>
      <c r="C196" s="56" t="s">
        <v>504</v>
      </c>
      <c r="D196" s="56" t="s">
        <v>503</v>
      </c>
      <c r="E196" s="56" t="s">
        <v>502</v>
      </c>
      <c r="F196" s="56" t="s">
        <v>501</v>
      </c>
      <c r="G196" s="29" t="s">
        <v>157</v>
      </c>
      <c r="H196" s="30"/>
    </row>
    <row r="197" spans="1:8" x14ac:dyDescent="0.25">
      <c r="A197" s="38"/>
      <c r="B197" s="27"/>
      <c r="C197" s="57"/>
      <c r="D197" s="57"/>
      <c r="E197" s="57"/>
      <c r="F197" s="57"/>
      <c r="G197" s="13" t="s">
        <v>155</v>
      </c>
      <c r="H197" s="14">
        <v>10</v>
      </c>
    </row>
    <row r="198" spans="1:8" x14ac:dyDescent="0.25">
      <c r="A198" s="38"/>
      <c r="B198" s="27"/>
      <c r="C198" s="57"/>
      <c r="D198" s="57"/>
      <c r="E198" s="57"/>
      <c r="F198" s="57"/>
      <c r="G198" s="13" t="s">
        <v>154</v>
      </c>
      <c r="H198" s="14">
        <v>25</v>
      </c>
    </row>
    <row r="199" spans="1:8" x14ac:dyDescent="0.25">
      <c r="A199" s="38"/>
      <c r="B199" s="27"/>
      <c r="C199" s="57"/>
      <c r="D199" s="57"/>
      <c r="E199" s="57"/>
      <c r="F199" s="57"/>
      <c r="G199" s="13" t="s">
        <v>233</v>
      </c>
      <c r="H199" s="14">
        <v>25</v>
      </c>
    </row>
    <row r="200" spans="1:8" ht="105.75" customHeight="1" thickBot="1" x14ac:dyDescent="0.3">
      <c r="A200" s="38"/>
      <c r="B200" s="27"/>
      <c r="C200" s="58"/>
      <c r="D200" s="58"/>
      <c r="E200" s="58"/>
      <c r="F200" s="58"/>
      <c r="G200" s="31" t="s">
        <v>8</v>
      </c>
      <c r="H200" s="33">
        <f>SUM(H197:H199,)</f>
        <v>60</v>
      </c>
    </row>
    <row r="201" spans="1:8" ht="249.95" customHeight="1" thickBot="1" x14ac:dyDescent="0.3">
      <c r="A201" s="39"/>
      <c r="B201" s="28"/>
      <c r="C201" s="35" t="s">
        <v>500</v>
      </c>
      <c r="D201" s="35"/>
      <c r="E201" s="35"/>
      <c r="F201" s="36"/>
      <c r="G201" s="32"/>
      <c r="H201" s="34"/>
    </row>
    <row r="202" spans="1:8" x14ac:dyDescent="0.25">
      <c r="A202" s="74" t="s">
        <v>348</v>
      </c>
      <c r="B202" s="26"/>
      <c r="C202" s="77" t="s">
        <v>347</v>
      </c>
      <c r="D202" s="77" t="s">
        <v>346</v>
      </c>
      <c r="E202" s="77" t="s">
        <v>345</v>
      </c>
      <c r="F202" s="77" t="s">
        <v>344</v>
      </c>
      <c r="G202" s="29" t="s">
        <v>343</v>
      </c>
      <c r="H202" s="30"/>
    </row>
    <row r="203" spans="1:8" x14ac:dyDescent="0.25">
      <c r="A203" s="75"/>
      <c r="B203" s="27"/>
      <c r="C203" s="78"/>
      <c r="D203" s="78"/>
      <c r="E203" s="78"/>
      <c r="F203" s="78"/>
      <c r="G203" s="13" t="s">
        <v>342</v>
      </c>
      <c r="H203" s="14">
        <v>7</v>
      </c>
    </row>
    <row r="204" spans="1:8" x14ac:dyDescent="0.25">
      <c r="A204" s="75"/>
      <c r="B204" s="27"/>
      <c r="C204" s="78"/>
      <c r="D204" s="78"/>
      <c r="E204" s="78"/>
      <c r="F204" s="78"/>
      <c r="G204" s="13" t="s">
        <v>341</v>
      </c>
      <c r="H204" s="14">
        <v>6</v>
      </c>
    </row>
    <row r="205" spans="1:8" x14ac:dyDescent="0.25">
      <c r="A205" s="75"/>
      <c r="B205" s="27"/>
      <c r="C205" s="78"/>
      <c r="D205" s="78"/>
      <c r="E205" s="78"/>
      <c r="F205" s="78"/>
      <c r="G205" s="13" t="s">
        <v>340</v>
      </c>
      <c r="H205" s="14">
        <v>9</v>
      </c>
    </row>
    <row r="206" spans="1:8" ht="150" customHeight="1" thickBot="1" x14ac:dyDescent="0.3">
      <c r="A206" s="75"/>
      <c r="B206" s="27"/>
      <c r="C206" s="79"/>
      <c r="D206" s="79"/>
      <c r="E206" s="79"/>
      <c r="F206" s="79"/>
      <c r="G206" s="31" t="s">
        <v>8</v>
      </c>
      <c r="H206" s="33">
        <f>SUM(H203:H205)</f>
        <v>22</v>
      </c>
    </row>
    <row r="207" spans="1:8" ht="249.95" customHeight="1" thickBot="1" x14ac:dyDescent="0.3">
      <c r="A207" s="76"/>
      <c r="B207" s="28"/>
      <c r="C207" s="35" t="s">
        <v>339</v>
      </c>
      <c r="D207" s="35"/>
      <c r="E207" s="35"/>
      <c r="F207" s="36"/>
      <c r="G207" s="32"/>
      <c r="H207" s="34"/>
    </row>
    <row r="208" spans="1:8" x14ac:dyDescent="0.25">
      <c r="A208" s="74" t="s">
        <v>338</v>
      </c>
      <c r="B208" s="26"/>
      <c r="C208" s="77" t="s">
        <v>421</v>
      </c>
      <c r="D208" s="77" t="s">
        <v>420</v>
      </c>
      <c r="E208" s="77" t="s">
        <v>419</v>
      </c>
      <c r="F208" s="77" t="s">
        <v>418</v>
      </c>
      <c r="G208" s="29" t="s">
        <v>244</v>
      </c>
      <c r="H208" s="30"/>
    </row>
    <row r="209" spans="1:8" x14ac:dyDescent="0.25">
      <c r="A209" s="75"/>
      <c r="B209" s="27"/>
      <c r="C209" s="78"/>
      <c r="D209" s="78"/>
      <c r="E209" s="78"/>
      <c r="F209" s="78"/>
      <c r="G209" s="13" t="s">
        <v>333</v>
      </c>
      <c r="H209" s="14">
        <v>6</v>
      </c>
    </row>
    <row r="210" spans="1:8" x14ac:dyDescent="0.25">
      <c r="A210" s="75"/>
      <c r="B210" s="27"/>
      <c r="C210" s="78"/>
      <c r="D210" s="78"/>
      <c r="E210" s="78"/>
      <c r="F210" s="78"/>
      <c r="G210" s="13" t="s">
        <v>332</v>
      </c>
      <c r="H210" s="14">
        <v>6</v>
      </c>
    </row>
    <row r="211" spans="1:8" x14ac:dyDescent="0.25">
      <c r="A211" s="75"/>
      <c r="B211" s="27"/>
      <c r="C211" s="78"/>
      <c r="D211" s="78"/>
      <c r="E211" s="78"/>
      <c r="F211" s="78"/>
      <c r="G211" s="13" t="s">
        <v>331</v>
      </c>
      <c r="H211" s="14">
        <v>6</v>
      </c>
    </row>
    <row r="212" spans="1:8" ht="132" customHeight="1" thickBot="1" x14ac:dyDescent="0.3">
      <c r="A212" s="75"/>
      <c r="B212" s="27"/>
      <c r="C212" s="79"/>
      <c r="D212" s="79"/>
      <c r="E212" s="79"/>
      <c r="F212" s="79"/>
      <c r="G212" s="31" t="s">
        <v>8</v>
      </c>
      <c r="H212" s="33">
        <f>SUM(H209:H211)</f>
        <v>18</v>
      </c>
    </row>
    <row r="213" spans="1:8" ht="249.95" customHeight="1" thickBot="1" x14ac:dyDescent="0.3">
      <c r="A213" s="76"/>
      <c r="B213" s="28"/>
      <c r="C213" s="35" t="s">
        <v>330</v>
      </c>
      <c r="D213" s="35"/>
      <c r="E213" s="35"/>
      <c r="F213" s="36"/>
      <c r="G213" s="32"/>
      <c r="H213" s="34"/>
    </row>
    <row r="214" spans="1:8" x14ac:dyDescent="0.25">
      <c r="A214" s="74" t="s">
        <v>329</v>
      </c>
      <c r="B214" s="26"/>
      <c r="C214" s="77" t="s">
        <v>417</v>
      </c>
      <c r="D214" s="77" t="s">
        <v>416</v>
      </c>
      <c r="E214" s="77" t="s">
        <v>415</v>
      </c>
      <c r="F214" s="77" t="s">
        <v>414</v>
      </c>
      <c r="G214" s="29" t="s">
        <v>324</v>
      </c>
      <c r="H214" s="30"/>
    </row>
    <row r="215" spans="1:8" x14ac:dyDescent="0.25">
      <c r="A215" s="75"/>
      <c r="B215" s="27"/>
      <c r="C215" s="78"/>
      <c r="D215" s="78"/>
      <c r="E215" s="78"/>
      <c r="F215" s="78"/>
      <c r="G215" s="13" t="s">
        <v>323</v>
      </c>
      <c r="H215" s="14">
        <v>14</v>
      </c>
    </row>
    <row r="216" spans="1:8" x14ac:dyDescent="0.25">
      <c r="A216" s="75"/>
      <c r="B216" s="27"/>
      <c r="C216" s="78"/>
      <c r="D216" s="78"/>
      <c r="E216" s="78"/>
      <c r="F216" s="78"/>
      <c r="G216" s="13" t="s">
        <v>322</v>
      </c>
      <c r="H216" s="14">
        <v>6</v>
      </c>
    </row>
    <row r="217" spans="1:8" x14ac:dyDescent="0.25">
      <c r="A217" s="75"/>
      <c r="B217" s="27"/>
      <c r="C217" s="78"/>
      <c r="D217" s="78"/>
      <c r="E217" s="78"/>
      <c r="F217" s="78"/>
      <c r="G217" s="13" t="s">
        <v>321</v>
      </c>
      <c r="H217" s="14">
        <v>6</v>
      </c>
    </row>
    <row r="218" spans="1:8" x14ac:dyDescent="0.25">
      <c r="A218" s="75"/>
      <c r="B218" s="27"/>
      <c r="C218" s="78"/>
      <c r="D218" s="78"/>
      <c r="E218" s="78"/>
      <c r="F218" s="78"/>
      <c r="G218" s="13" t="s">
        <v>320</v>
      </c>
      <c r="H218" s="14">
        <v>6</v>
      </c>
    </row>
    <row r="219" spans="1:8" x14ac:dyDescent="0.25">
      <c r="A219" s="75"/>
      <c r="B219" s="27"/>
      <c r="C219" s="78"/>
      <c r="D219" s="78"/>
      <c r="E219" s="78"/>
      <c r="F219" s="78"/>
      <c r="G219" s="13" t="s">
        <v>319</v>
      </c>
      <c r="H219" s="14">
        <v>6</v>
      </c>
    </row>
    <row r="220" spans="1:8" x14ac:dyDescent="0.25">
      <c r="A220" s="75"/>
      <c r="B220" s="27"/>
      <c r="C220" s="78"/>
      <c r="D220" s="78"/>
      <c r="E220" s="78"/>
      <c r="F220" s="78"/>
      <c r="G220" s="13" t="s">
        <v>318</v>
      </c>
      <c r="H220" s="14">
        <v>14</v>
      </c>
    </row>
    <row r="221" spans="1:8" x14ac:dyDescent="0.25">
      <c r="A221" s="75"/>
      <c r="B221" s="27"/>
      <c r="C221" s="78"/>
      <c r="D221" s="78"/>
      <c r="E221" s="78"/>
      <c r="F221" s="78"/>
      <c r="G221" s="13" t="s">
        <v>317</v>
      </c>
      <c r="H221" s="14">
        <v>9</v>
      </c>
    </row>
    <row r="222" spans="1:8" x14ac:dyDescent="0.25">
      <c r="A222" s="75"/>
      <c r="B222" s="27"/>
      <c r="C222" s="78"/>
      <c r="D222" s="78"/>
      <c r="E222" s="78"/>
      <c r="F222" s="78"/>
      <c r="G222" s="13" t="s">
        <v>316</v>
      </c>
      <c r="H222" s="14">
        <v>9</v>
      </c>
    </row>
    <row r="223" spans="1:8" ht="31.5" x14ac:dyDescent="0.25">
      <c r="A223" s="75"/>
      <c r="B223" s="27"/>
      <c r="C223" s="78"/>
      <c r="D223" s="78"/>
      <c r="E223" s="78"/>
      <c r="F223" s="78"/>
      <c r="G223" s="13" t="s">
        <v>315</v>
      </c>
      <c r="H223" s="14">
        <v>9</v>
      </c>
    </row>
    <row r="224" spans="1:8" ht="16.5" thickBot="1" x14ac:dyDescent="0.3">
      <c r="A224" s="75"/>
      <c r="B224" s="27"/>
      <c r="C224" s="79"/>
      <c r="D224" s="79"/>
      <c r="E224" s="79"/>
      <c r="F224" s="79"/>
      <c r="G224" s="31" t="s">
        <v>8</v>
      </c>
      <c r="H224" s="33">
        <f>SUM(H215:H223)</f>
        <v>79</v>
      </c>
    </row>
    <row r="225" spans="1:8" ht="249.95" customHeight="1" thickBot="1" x14ac:dyDescent="0.3">
      <c r="A225" s="76"/>
      <c r="B225" s="28"/>
      <c r="C225" s="35" t="s">
        <v>314</v>
      </c>
      <c r="D225" s="35"/>
      <c r="E225" s="35"/>
      <c r="F225" s="36"/>
      <c r="G225" s="32"/>
      <c r="H225" s="34"/>
    </row>
    <row r="226" spans="1:8" ht="16.5" thickBot="1" x14ac:dyDescent="0.3">
      <c r="A226" s="50" t="s">
        <v>306</v>
      </c>
      <c r="B226" s="51"/>
      <c r="C226" s="51"/>
      <c r="D226" s="51"/>
      <c r="E226" s="52"/>
      <c r="F226" s="53">
        <f>H200+H194+H187+H176+H132+H83+H36+H30+H206+H212+H224</f>
        <v>1257</v>
      </c>
      <c r="G226" s="54"/>
      <c r="H226" s="55"/>
    </row>
    <row r="227" spans="1:8" ht="300" customHeight="1" thickBot="1" x14ac:dyDescent="0.3">
      <c r="A227" s="45" t="s">
        <v>9</v>
      </c>
      <c r="B227" s="46"/>
      <c r="C227" s="47" t="s">
        <v>499</v>
      </c>
      <c r="D227" s="48"/>
      <c r="E227" s="48"/>
      <c r="F227" s="49"/>
      <c r="G227" s="15" t="s">
        <v>496</v>
      </c>
      <c r="H227" s="16" t="s">
        <v>498</v>
      </c>
    </row>
    <row r="228" spans="1:8" ht="300" customHeight="1" thickBot="1" x14ac:dyDescent="0.3">
      <c r="A228" s="45" t="s">
        <v>9</v>
      </c>
      <c r="B228" s="46"/>
      <c r="C228" s="47" t="s">
        <v>497</v>
      </c>
      <c r="D228" s="48"/>
      <c r="E228" s="48"/>
      <c r="F228" s="49"/>
      <c r="G228" s="15" t="s">
        <v>496</v>
      </c>
      <c r="H228" s="22" t="s">
        <v>495</v>
      </c>
    </row>
    <row r="229" spans="1:8" ht="300" customHeight="1" thickBot="1" x14ac:dyDescent="0.3">
      <c r="A229" s="45" t="s">
        <v>9</v>
      </c>
      <c r="B229" s="46"/>
      <c r="C229" s="47" t="s">
        <v>494</v>
      </c>
      <c r="D229" s="48"/>
      <c r="E229" s="48"/>
      <c r="F229" s="49"/>
      <c r="G229" s="15" t="s">
        <v>493</v>
      </c>
      <c r="H229" s="18" t="s">
        <v>492</v>
      </c>
    </row>
  </sheetData>
  <sheetProtection algorithmName="SHA-512" hashValue="9JKqIaPvIeaemBivnVxSZXPhFrb8yYDLHTvRHKiy9lA1YhSvF5aXdMc+cTYs6J6nP2Yvz8O9/KmtHBSBh96XIA==" saltValue="NbGnTV831VMnyILTyX8uvA==" spinCount="100000" sheet="1" formatCells="0" formatColumns="0" formatRows="0" insertColumns="0" insertRows="0" insertHyperlinks="0" sort="0" autoFilter="0"/>
  <autoFilter ref="A1:H565" xr:uid="{00000000-0009-0000-0000-000000000000}"/>
  <mergeCells count="141">
    <mergeCell ref="A2:A31"/>
    <mergeCell ref="A32:A37"/>
    <mergeCell ref="A38:A84"/>
    <mergeCell ref="A85:A133"/>
    <mergeCell ref="A134:A177"/>
    <mergeCell ref="H36:H37"/>
    <mergeCell ref="C37:F37"/>
    <mergeCell ref="C32:C36"/>
    <mergeCell ref="G2:H2"/>
    <mergeCell ref="G11:H11"/>
    <mergeCell ref="G32:H32"/>
    <mergeCell ref="G34:H34"/>
    <mergeCell ref="G36:G37"/>
    <mergeCell ref="C84:F84"/>
    <mergeCell ref="C38:C83"/>
    <mergeCell ref="G83:G84"/>
    <mergeCell ref="H83:H84"/>
    <mergeCell ref="E134:E176"/>
    <mergeCell ref="F134:F176"/>
    <mergeCell ref="B2:B31"/>
    <mergeCell ref="B32:B37"/>
    <mergeCell ref="G127:H127"/>
    <mergeCell ref="E2:E30"/>
    <mergeCell ref="G134:H134"/>
    <mergeCell ref="D32:D36"/>
    <mergeCell ref="E32:E36"/>
    <mergeCell ref="F32:F36"/>
    <mergeCell ref="G155:H155"/>
    <mergeCell ref="G165:H165"/>
    <mergeCell ref="G171:H171"/>
    <mergeCell ref="G176:G177"/>
    <mergeCell ref="H176:H177"/>
    <mergeCell ref="F2:F30"/>
    <mergeCell ref="H30:H31"/>
    <mergeCell ref="C31:F31"/>
    <mergeCell ref="C2:C30"/>
    <mergeCell ref="D2:D30"/>
    <mergeCell ref="G143:H143"/>
    <mergeCell ref="G19:H19"/>
    <mergeCell ref="G24:H24"/>
    <mergeCell ref="G26:H26"/>
    <mergeCell ref="G30:G31"/>
    <mergeCell ref="B38:B84"/>
    <mergeCell ref="G38:H38"/>
    <mergeCell ref="G47:H47"/>
    <mergeCell ref="G54:H54"/>
    <mergeCell ref="G59:H59"/>
    <mergeCell ref="G63:H63"/>
    <mergeCell ref="G73:H73"/>
    <mergeCell ref="G79:H79"/>
    <mergeCell ref="E38:E83"/>
    <mergeCell ref="F38:F83"/>
    <mergeCell ref="D38:D83"/>
    <mergeCell ref="A229:B229"/>
    <mergeCell ref="C229:F229"/>
    <mergeCell ref="A226:E226"/>
    <mergeCell ref="F226:H226"/>
    <mergeCell ref="A227:B227"/>
    <mergeCell ref="C227:F227"/>
    <mergeCell ref="G85:H85"/>
    <mergeCell ref="G94:H94"/>
    <mergeCell ref="G102:H102"/>
    <mergeCell ref="G107:H107"/>
    <mergeCell ref="G111:H111"/>
    <mergeCell ref="G121:H121"/>
    <mergeCell ref="A228:B228"/>
    <mergeCell ref="C228:F228"/>
    <mergeCell ref="E178:E187"/>
    <mergeCell ref="F178:F187"/>
    <mergeCell ref="G189:H189"/>
    <mergeCell ref="G200:G201"/>
    <mergeCell ref="G187:G188"/>
    <mergeCell ref="H187:H188"/>
    <mergeCell ref="C201:F201"/>
    <mergeCell ref="G196:H196"/>
    <mergeCell ref="G178:H178"/>
    <mergeCell ref="G183:H183"/>
    <mergeCell ref="A202:A207"/>
    <mergeCell ref="B202:B207"/>
    <mergeCell ref="G132:G133"/>
    <mergeCell ref="H132:H133"/>
    <mergeCell ref="C188:F188"/>
    <mergeCell ref="C178:C187"/>
    <mergeCell ref="B178:B188"/>
    <mergeCell ref="B134:B177"/>
    <mergeCell ref="G151:H151"/>
    <mergeCell ref="A178:A188"/>
    <mergeCell ref="F196:F200"/>
    <mergeCell ref="G194:G195"/>
    <mergeCell ref="H194:H195"/>
    <mergeCell ref="C195:F195"/>
    <mergeCell ref="C189:C194"/>
    <mergeCell ref="D189:D194"/>
    <mergeCell ref="E189:E194"/>
    <mergeCell ref="F189:F194"/>
    <mergeCell ref="H200:H201"/>
    <mergeCell ref="A189:A195"/>
    <mergeCell ref="A196:A201"/>
    <mergeCell ref="B189:B195"/>
    <mergeCell ref="C196:C200"/>
    <mergeCell ref="D196:D200"/>
    <mergeCell ref="C202:C206"/>
    <mergeCell ref="D202:D206"/>
    <mergeCell ref="E202:E206"/>
    <mergeCell ref="F202:F206"/>
    <mergeCell ref="G202:H202"/>
    <mergeCell ref="G206:G207"/>
    <mergeCell ref="H206:H207"/>
    <mergeCell ref="C207:F207"/>
    <mergeCell ref="B85:B133"/>
    <mergeCell ref="C177:F177"/>
    <mergeCell ref="C134:C176"/>
    <mergeCell ref="D134:D176"/>
    <mergeCell ref="C133:F133"/>
    <mergeCell ref="C85:C132"/>
    <mergeCell ref="D85:D132"/>
    <mergeCell ref="E85:E132"/>
    <mergeCell ref="F85:F132"/>
    <mergeCell ref="E196:E200"/>
    <mergeCell ref="B196:B201"/>
    <mergeCell ref="D178:D187"/>
    <mergeCell ref="G214:H214"/>
    <mergeCell ref="G224:G225"/>
    <mergeCell ref="H224:H225"/>
    <mergeCell ref="C225:F225"/>
    <mergeCell ref="G208:H208"/>
    <mergeCell ref="G212:G213"/>
    <mergeCell ref="H212:H213"/>
    <mergeCell ref="C213:F213"/>
    <mergeCell ref="A214:A225"/>
    <mergeCell ref="B214:B225"/>
    <mergeCell ref="C214:C224"/>
    <mergeCell ref="D214:D224"/>
    <mergeCell ref="E214:E224"/>
    <mergeCell ref="F214:F224"/>
    <mergeCell ref="A208:A213"/>
    <mergeCell ref="B208:B213"/>
    <mergeCell ref="C208:C212"/>
    <mergeCell ref="D208:D212"/>
    <mergeCell ref="E208:E212"/>
    <mergeCell ref="F208:F21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43D31-99B5-4486-A2E3-833B75E24F18}">
  <dimension ref="A1:H342"/>
  <sheetViews>
    <sheetView zoomScale="85" zoomScaleNormal="85" workbookViewId="0">
      <pane ySplit="1" topLeftCell="A2" activePane="bottomLeft" state="frozen"/>
      <selection pane="bottomLeft" activeCell="G13" sqref="G13"/>
    </sheetView>
  </sheetViews>
  <sheetFormatPr defaultColWidth="9.140625" defaultRowHeight="15.75" x14ac:dyDescent="0.25"/>
  <cols>
    <col min="1" max="1" width="12" style="3" customWidth="1"/>
    <col min="2" max="2" width="21.42578125" style="4" customWidth="1"/>
    <col min="3" max="3" width="23" style="3" customWidth="1"/>
    <col min="4" max="4" width="28.7109375" style="3" customWidth="1"/>
    <col min="5" max="5" width="24.5703125" style="3" customWidth="1"/>
    <col min="6" max="6" width="28" style="3" customWidth="1"/>
    <col min="7" max="7" width="30.140625" style="3" customWidth="1"/>
    <col min="8" max="8" width="31.85546875" style="3" customWidth="1"/>
    <col min="9" max="16384" width="9.140625" style="2"/>
  </cols>
  <sheetData>
    <row r="1" spans="1:8" s="1" customFormat="1" ht="48" thickBot="1" x14ac:dyDescent="0.3">
      <c r="A1" s="8" t="s">
        <v>0</v>
      </c>
      <c r="B1" s="9" t="s">
        <v>1</v>
      </c>
      <c r="C1" s="21" t="s">
        <v>2</v>
      </c>
      <c r="D1" s="10" t="s">
        <v>3</v>
      </c>
      <c r="E1" s="10" t="s">
        <v>4</v>
      </c>
      <c r="F1" s="10" t="s">
        <v>5</v>
      </c>
      <c r="G1" s="11" t="s">
        <v>6</v>
      </c>
      <c r="H1" s="12" t="s">
        <v>7</v>
      </c>
    </row>
    <row r="2" spans="1:8" x14ac:dyDescent="0.25">
      <c r="A2" s="37">
        <v>1</v>
      </c>
      <c r="B2" s="26" t="s">
        <v>434</v>
      </c>
      <c r="C2" s="56" t="s">
        <v>491</v>
      </c>
      <c r="D2" s="56" t="s">
        <v>490</v>
      </c>
      <c r="E2" s="56" t="s">
        <v>406</v>
      </c>
      <c r="F2" s="56" t="s">
        <v>405</v>
      </c>
      <c r="G2" s="29" t="s">
        <v>125</v>
      </c>
      <c r="H2" s="30"/>
    </row>
    <row r="3" spans="1:8" ht="31.5" x14ac:dyDescent="0.25">
      <c r="A3" s="38"/>
      <c r="B3" s="27"/>
      <c r="C3" s="57"/>
      <c r="D3" s="57"/>
      <c r="E3" s="57"/>
      <c r="F3" s="57"/>
      <c r="G3" s="13" t="s">
        <v>142</v>
      </c>
      <c r="H3" s="14">
        <v>8</v>
      </c>
    </row>
    <row r="4" spans="1:8" ht="31.5" x14ac:dyDescent="0.25">
      <c r="A4" s="38"/>
      <c r="B4" s="27"/>
      <c r="C4" s="57"/>
      <c r="D4" s="57"/>
      <c r="E4" s="57"/>
      <c r="F4" s="57"/>
      <c r="G4" s="13" t="s">
        <v>140</v>
      </c>
      <c r="H4" s="14">
        <v>8</v>
      </c>
    </row>
    <row r="5" spans="1:8" ht="31.5" x14ac:dyDescent="0.25">
      <c r="A5" s="38"/>
      <c r="B5" s="27"/>
      <c r="C5" s="57"/>
      <c r="D5" s="57"/>
      <c r="E5" s="57"/>
      <c r="F5" s="57"/>
      <c r="G5" s="13" t="s">
        <v>123</v>
      </c>
      <c r="H5" s="14">
        <v>8</v>
      </c>
    </row>
    <row r="6" spans="1:8" x14ac:dyDescent="0.25">
      <c r="A6" s="38"/>
      <c r="B6" s="27"/>
      <c r="C6" s="57"/>
      <c r="D6" s="57"/>
      <c r="E6" s="57"/>
      <c r="F6" s="57"/>
      <c r="G6" s="13" t="s">
        <v>122</v>
      </c>
      <c r="H6" s="14">
        <v>6</v>
      </c>
    </row>
    <row r="7" spans="1:8" x14ac:dyDescent="0.25">
      <c r="A7" s="38"/>
      <c r="B7" s="27"/>
      <c r="C7" s="57"/>
      <c r="D7" s="57"/>
      <c r="E7" s="57"/>
      <c r="F7" s="57"/>
      <c r="G7" s="13" t="s">
        <v>120</v>
      </c>
      <c r="H7" s="14">
        <v>6</v>
      </c>
    </row>
    <row r="8" spans="1:8" ht="31.5" x14ac:dyDescent="0.25">
      <c r="A8" s="38"/>
      <c r="B8" s="27"/>
      <c r="C8" s="57"/>
      <c r="D8" s="57"/>
      <c r="E8" s="57"/>
      <c r="F8" s="57"/>
      <c r="G8" s="13" t="s">
        <v>119</v>
      </c>
      <c r="H8" s="14">
        <v>7</v>
      </c>
    </row>
    <row r="9" spans="1:8" x14ac:dyDescent="0.25">
      <c r="A9" s="38"/>
      <c r="B9" s="27"/>
      <c r="C9" s="57"/>
      <c r="D9" s="57"/>
      <c r="E9" s="57"/>
      <c r="F9" s="57"/>
      <c r="G9" s="13" t="s">
        <v>118</v>
      </c>
      <c r="H9" s="14">
        <v>6</v>
      </c>
    </row>
    <row r="10" spans="1:8" ht="32.25" thickBot="1" x14ac:dyDescent="0.3">
      <c r="A10" s="38"/>
      <c r="B10" s="27"/>
      <c r="C10" s="57"/>
      <c r="D10" s="57"/>
      <c r="E10" s="57"/>
      <c r="F10" s="57"/>
      <c r="G10" s="13" t="s">
        <v>117</v>
      </c>
      <c r="H10" s="14">
        <v>6</v>
      </c>
    </row>
    <row r="11" spans="1:8" x14ac:dyDescent="0.25">
      <c r="A11" s="38"/>
      <c r="B11" s="27"/>
      <c r="C11" s="57"/>
      <c r="D11" s="57"/>
      <c r="E11" s="57"/>
      <c r="F11" s="57"/>
      <c r="G11" s="66" t="s">
        <v>439</v>
      </c>
      <c r="H11" s="67"/>
    </row>
    <row r="12" spans="1:8" ht="31.5" x14ac:dyDescent="0.25">
      <c r="A12" s="38"/>
      <c r="B12" s="27"/>
      <c r="C12" s="57"/>
      <c r="D12" s="57"/>
      <c r="E12" s="57"/>
      <c r="F12" s="57"/>
      <c r="G12" s="13" t="s">
        <v>177</v>
      </c>
      <c r="H12" s="14">
        <v>10</v>
      </c>
    </row>
    <row r="13" spans="1:8" ht="31.5" x14ac:dyDescent="0.25">
      <c r="A13" s="38"/>
      <c r="B13" s="27"/>
      <c r="C13" s="57"/>
      <c r="D13" s="57"/>
      <c r="E13" s="57"/>
      <c r="F13" s="57"/>
      <c r="G13" s="13" t="s">
        <v>193</v>
      </c>
      <c r="H13" s="14">
        <v>6</v>
      </c>
    </row>
    <row r="14" spans="1:8" ht="31.5" x14ac:dyDescent="0.25">
      <c r="A14" s="38"/>
      <c r="B14" s="27"/>
      <c r="C14" s="57"/>
      <c r="D14" s="57"/>
      <c r="E14" s="57"/>
      <c r="F14" s="57"/>
      <c r="G14" s="13" t="s">
        <v>192</v>
      </c>
      <c r="H14" s="14">
        <v>6</v>
      </c>
    </row>
    <row r="15" spans="1:8" ht="31.5" x14ac:dyDescent="0.25">
      <c r="A15" s="38"/>
      <c r="B15" s="27"/>
      <c r="C15" s="57"/>
      <c r="D15" s="57"/>
      <c r="E15" s="57"/>
      <c r="F15" s="57"/>
      <c r="G15" s="13" t="s">
        <v>190</v>
      </c>
      <c r="H15" s="14">
        <v>6</v>
      </c>
    </row>
    <row r="16" spans="1:8" x14ac:dyDescent="0.25">
      <c r="A16" s="38"/>
      <c r="B16" s="27"/>
      <c r="C16" s="57"/>
      <c r="D16" s="57"/>
      <c r="E16" s="57"/>
      <c r="F16" s="57"/>
      <c r="G16" s="13" t="s">
        <v>136</v>
      </c>
      <c r="H16" s="14">
        <v>9</v>
      </c>
    </row>
    <row r="17" spans="1:8" ht="31.5" x14ac:dyDescent="0.25">
      <c r="A17" s="38"/>
      <c r="B17" s="27"/>
      <c r="C17" s="57"/>
      <c r="D17" s="57"/>
      <c r="E17" s="57"/>
      <c r="F17" s="57"/>
      <c r="G17" s="13" t="s">
        <v>189</v>
      </c>
      <c r="H17" s="14">
        <v>7</v>
      </c>
    </row>
    <row r="18" spans="1:8" ht="32.25" thickBot="1" x14ac:dyDescent="0.3">
      <c r="A18" s="38"/>
      <c r="B18" s="27"/>
      <c r="C18" s="57"/>
      <c r="D18" s="57"/>
      <c r="E18" s="57"/>
      <c r="F18" s="57"/>
      <c r="G18" s="13" t="s">
        <v>135</v>
      </c>
      <c r="H18" s="14">
        <v>5</v>
      </c>
    </row>
    <row r="19" spans="1:8" x14ac:dyDescent="0.25">
      <c r="A19" s="38"/>
      <c r="B19" s="27"/>
      <c r="C19" s="57"/>
      <c r="D19" s="57"/>
      <c r="E19" s="57"/>
      <c r="F19" s="57"/>
      <c r="G19" s="29" t="s">
        <v>107</v>
      </c>
      <c r="H19" s="30"/>
    </row>
    <row r="20" spans="1:8" ht="47.25" x14ac:dyDescent="0.25">
      <c r="A20" s="38"/>
      <c r="B20" s="27"/>
      <c r="C20" s="57"/>
      <c r="D20" s="57"/>
      <c r="E20" s="57"/>
      <c r="F20" s="57"/>
      <c r="G20" s="13" t="s">
        <v>429</v>
      </c>
      <c r="H20" s="14">
        <v>4</v>
      </c>
    </row>
    <row r="21" spans="1:8" x14ac:dyDescent="0.25">
      <c r="A21" s="38"/>
      <c r="B21" s="27"/>
      <c r="C21" s="57"/>
      <c r="D21" s="57"/>
      <c r="E21" s="57"/>
      <c r="F21" s="57"/>
      <c r="G21" s="13" t="s">
        <v>106</v>
      </c>
      <c r="H21" s="14">
        <v>4</v>
      </c>
    </row>
    <row r="22" spans="1:8" x14ac:dyDescent="0.25">
      <c r="A22" s="38"/>
      <c r="B22" s="27"/>
      <c r="C22" s="57"/>
      <c r="D22" s="57"/>
      <c r="E22" s="57"/>
      <c r="F22" s="57"/>
      <c r="G22" s="13" t="s">
        <v>428</v>
      </c>
      <c r="H22" s="14">
        <v>3</v>
      </c>
    </row>
    <row r="23" spans="1:8" ht="32.25" thickBot="1" x14ac:dyDescent="0.3">
      <c r="A23" s="38"/>
      <c r="B23" s="27"/>
      <c r="C23" s="57"/>
      <c r="D23" s="57"/>
      <c r="E23" s="57"/>
      <c r="F23" s="57"/>
      <c r="G23" s="13" t="s">
        <v>105</v>
      </c>
      <c r="H23" s="14">
        <v>2</v>
      </c>
    </row>
    <row r="24" spans="1:8" x14ac:dyDescent="0.25">
      <c r="A24" s="38"/>
      <c r="B24" s="27"/>
      <c r="C24" s="57"/>
      <c r="D24" s="57"/>
      <c r="E24" s="57"/>
      <c r="F24" s="57"/>
      <c r="G24" s="29" t="s">
        <v>427</v>
      </c>
      <c r="H24" s="30"/>
    </row>
    <row r="25" spans="1:8" ht="31.5" x14ac:dyDescent="0.25">
      <c r="A25" s="38"/>
      <c r="B25" s="27"/>
      <c r="C25" s="57"/>
      <c r="D25" s="57"/>
      <c r="E25" s="57"/>
      <c r="F25" s="57"/>
      <c r="G25" s="13" t="s">
        <v>426</v>
      </c>
      <c r="H25" s="14">
        <v>4</v>
      </c>
    </row>
    <row r="26" spans="1:8" x14ac:dyDescent="0.25">
      <c r="A26" s="38"/>
      <c r="B26" s="27"/>
      <c r="C26" s="57"/>
      <c r="D26" s="57"/>
      <c r="E26" s="57"/>
      <c r="F26" s="57"/>
      <c r="G26" s="13" t="s">
        <v>425</v>
      </c>
      <c r="H26" s="14">
        <v>4</v>
      </c>
    </row>
    <row r="27" spans="1:8" ht="16.5" thickBot="1" x14ac:dyDescent="0.3">
      <c r="A27" s="38"/>
      <c r="B27" s="27"/>
      <c r="C27" s="57"/>
      <c r="D27" s="57"/>
      <c r="E27" s="57"/>
      <c r="F27" s="57"/>
      <c r="G27" s="13" t="s">
        <v>424</v>
      </c>
      <c r="H27" s="14">
        <v>4</v>
      </c>
    </row>
    <row r="28" spans="1:8" x14ac:dyDescent="0.25">
      <c r="A28" s="38"/>
      <c r="B28" s="27"/>
      <c r="C28" s="57"/>
      <c r="D28" s="57"/>
      <c r="E28" s="57"/>
      <c r="F28" s="57"/>
      <c r="G28" s="29" t="s">
        <v>423</v>
      </c>
      <c r="H28" s="30"/>
    </row>
    <row r="29" spans="1:8" ht="31.5" x14ac:dyDescent="0.25">
      <c r="A29" s="38"/>
      <c r="B29" s="27"/>
      <c r="C29" s="57"/>
      <c r="D29" s="57"/>
      <c r="E29" s="57"/>
      <c r="F29" s="57"/>
      <c r="G29" s="13" t="s">
        <v>206</v>
      </c>
      <c r="H29" s="14">
        <v>9</v>
      </c>
    </row>
    <row r="30" spans="1:8" ht="47.25" x14ac:dyDescent="0.25">
      <c r="A30" s="38"/>
      <c r="B30" s="27"/>
      <c r="C30" s="57"/>
      <c r="D30" s="57"/>
      <c r="E30" s="57"/>
      <c r="F30" s="57"/>
      <c r="G30" s="13" t="s">
        <v>438</v>
      </c>
      <c r="H30" s="14">
        <v>10</v>
      </c>
    </row>
    <row r="31" spans="1:8" ht="31.5" x14ac:dyDescent="0.25">
      <c r="A31" s="38"/>
      <c r="B31" s="27"/>
      <c r="C31" s="57"/>
      <c r="D31" s="57"/>
      <c r="E31" s="57"/>
      <c r="F31" s="57"/>
      <c r="G31" s="13" t="s">
        <v>437</v>
      </c>
      <c r="H31" s="14">
        <v>3</v>
      </c>
    </row>
    <row r="32" spans="1:8" ht="47.25" x14ac:dyDescent="0.25">
      <c r="A32" s="38"/>
      <c r="B32" s="27"/>
      <c r="C32" s="57"/>
      <c r="D32" s="57"/>
      <c r="E32" s="57"/>
      <c r="F32" s="57"/>
      <c r="G32" s="13" t="s">
        <v>196</v>
      </c>
      <c r="H32" s="14">
        <v>3</v>
      </c>
    </row>
    <row r="33" spans="1:8" ht="31.5" x14ac:dyDescent="0.25">
      <c r="A33" s="38"/>
      <c r="B33" s="27"/>
      <c r="C33" s="57"/>
      <c r="D33" s="57"/>
      <c r="E33" s="57"/>
      <c r="F33" s="57"/>
      <c r="G33" s="13" t="s">
        <v>110</v>
      </c>
      <c r="H33" s="14">
        <v>5</v>
      </c>
    </row>
    <row r="34" spans="1:8" x14ac:dyDescent="0.25">
      <c r="A34" s="38"/>
      <c r="B34" s="27"/>
      <c r="C34" s="57"/>
      <c r="D34" s="57"/>
      <c r="E34" s="57"/>
      <c r="F34" s="57"/>
      <c r="G34" s="13" t="s">
        <v>109</v>
      </c>
      <c r="H34" s="14">
        <v>4</v>
      </c>
    </row>
    <row r="35" spans="1:8" x14ac:dyDescent="0.25">
      <c r="A35" s="38"/>
      <c r="B35" s="27"/>
      <c r="C35" s="57"/>
      <c r="D35" s="57"/>
      <c r="E35" s="57"/>
      <c r="F35" s="57"/>
      <c r="G35" s="13" t="s">
        <v>167</v>
      </c>
      <c r="H35" s="14">
        <v>3</v>
      </c>
    </row>
    <row r="36" spans="1:8" ht="32.25" thickBot="1" x14ac:dyDescent="0.3">
      <c r="A36" s="38"/>
      <c r="B36" s="27"/>
      <c r="C36" s="57"/>
      <c r="D36" s="57"/>
      <c r="E36" s="57"/>
      <c r="F36" s="57"/>
      <c r="G36" s="13" t="s">
        <v>174</v>
      </c>
      <c r="H36" s="14">
        <v>3</v>
      </c>
    </row>
    <row r="37" spans="1:8" x14ac:dyDescent="0.25">
      <c r="A37" s="38"/>
      <c r="B37" s="27"/>
      <c r="C37" s="57"/>
      <c r="D37" s="57"/>
      <c r="E37" s="57"/>
      <c r="F37" s="57"/>
      <c r="G37" s="29" t="s">
        <v>151</v>
      </c>
      <c r="H37" s="30"/>
    </row>
    <row r="38" spans="1:8" ht="31.5" x14ac:dyDescent="0.25">
      <c r="A38" s="38"/>
      <c r="B38" s="27"/>
      <c r="C38" s="57"/>
      <c r="D38" s="57"/>
      <c r="E38" s="57"/>
      <c r="F38" s="57"/>
      <c r="G38" s="13" t="s">
        <v>436</v>
      </c>
      <c r="H38" s="14">
        <v>3</v>
      </c>
    </row>
    <row r="39" spans="1:8" ht="16.5" thickBot="1" x14ac:dyDescent="0.3">
      <c r="A39" s="38"/>
      <c r="B39" s="27"/>
      <c r="C39" s="58"/>
      <c r="D39" s="58"/>
      <c r="E39" s="58"/>
      <c r="F39" s="58"/>
      <c r="G39" s="31" t="s">
        <v>8</v>
      </c>
      <c r="H39" s="33">
        <f>SUM(H3:H10,H12:H18,H20:H23,H25:H27,H29:H36,H38:H38,)</f>
        <v>172</v>
      </c>
    </row>
    <row r="40" spans="1:8" ht="147.75" customHeight="1" thickBot="1" x14ac:dyDescent="0.3">
      <c r="A40" s="39"/>
      <c r="B40" s="28"/>
      <c r="C40" s="80" t="s">
        <v>489</v>
      </c>
      <c r="D40" s="80"/>
      <c r="E40" s="80"/>
      <c r="F40" s="81"/>
      <c r="G40" s="32"/>
      <c r="H40" s="34"/>
    </row>
    <row r="41" spans="1:8" x14ac:dyDescent="0.25">
      <c r="A41" s="37">
        <v>2</v>
      </c>
      <c r="B41" s="26" t="s">
        <v>488</v>
      </c>
      <c r="C41" s="56" t="s">
        <v>403</v>
      </c>
      <c r="D41" s="56" t="s">
        <v>487</v>
      </c>
      <c r="E41" s="56" t="s">
        <v>401</v>
      </c>
      <c r="F41" s="56" t="s">
        <v>400</v>
      </c>
      <c r="G41" s="29" t="s">
        <v>151</v>
      </c>
      <c r="H41" s="30"/>
    </row>
    <row r="42" spans="1:8" ht="31.5" x14ac:dyDescent="0.25">
      <c r="A42" s="38"/>
      <c r="B42" s="27"/>
      <c r="C42" s="57"/>
      <c r="D42" s="57"/>
      <c r="E42" s="57"/>
      <c r="F42" s="57"/>
      <c r="G42" s="13" t="s">
        <v>436</v>
      </c>
      <c r="H42" s="14">
        <v>4</v>
      </c>
    </row>
    <row r="43" spans="1:8" ht="63" x14ac:dyDescent="0.25">
      <c r="A43" s="38"/>
      <c r="B43" s="27"/>
      <c r="C43" s="57"/>
      <c r="D43" s="57"/>
      <c r="E43" s="57"/>
      <c r="F43" s="57"/>
      <c r="G43" s="13" t="s">
        <v>452</v>
      </c>
      <c r="H43" s="14">
        <v>8</v>
      </c>
    </row>
    <row r="44" spans="1:8" ht="31.5" x14ac:dyDescent="0.25">
      <c r="A44" s="38"/>
      <c r="B44" s="27"/>
      <c r="C44" s="57"/>
      <c r="D44" s="57"/>
      <c r="E44" s="57"/>
      <c r="F44" s="57"/>
      <c r="G44" s="13" t="s">
        <v>361</v>
      </c>
      <c r="H44" s="14">
        <v>2</v>
      </c>
    </row>
    <row r="45" spans="1:8" ht="31.5" x14ac:dyDescent="0.25">
      <c r="A45" s="38"/>
      <c r="B45" s="27"/>
      <c r="C45" s="57"/>
      <c r="D45" s="57"/>
      <c r="E45" s="57"/>
      <c r="F45" s="57"/>
      <c r="G45" s="13" t="s">
        <v>149</v>
      </c>
      <c r="H45" s="14">
        <v>4</v>
      </c>
    </row>
    <row r="46" spans="1:8" ht="16.5" thickBot="1" x14ac:dyDescent="0.3">
      <c r="A46" s="38"/>
      <c r="B46" s="27"/>
      <c r="C46" s="58"/>
      <c r="D46" s="58"/>
      <c r="E46" s="58"/>
      <c r="F46" s="58"/>
      <c r="G46" s="31" t="s">
        <v>8</v>
      </c>
      <c r="H46" s="33">
        <f>SUM(H42:H45,)</f>
        <v>18</v>
      </c>
    </row>
    <row r="47" spans="1:8" ht="114" customHeight="1" thickBot="1" x14ac:dyDescent="0.3">
      <c r="A47" s="39"/>
      <c r="B47" s="28"/>
      <c r="C47" s="35" t="s">
        <v>486</v>
      </c>
      <c r="D47" s="35"/>
      <c r="E47" s="35"/>
      <c r="F47" s="36"/>
      <c r="G47" s="32"/>
      <c r="H47" s="34"/>
    </row>
    <row r="48" spans="1:8" x14ac:dyDescent="0.25">
      <c r="A48" s="37">
        <v>3</v>
      </c>
      <c r="B48" s="26" t="s">
        <v>434</v>
      </c>
      <c r="C48" s="56" t="s">
        <v>485</v>
      </c>
      <c r="D48" s="56" t="s">
        <v>484</v>
      </c>
      <c r="E48" s="56" t="s">
        <v>483</v>
      </c>
      <c r="F48" s="56" t="s">
        <v>396</v>
      </c>
      <c r="G48" s="29" t="s">
        <v>125</v>
      </c>
      <c r="H48" s="30"/>
    </row>
    <row r="49" spans="1:8" ht="31.5" x14ac:dyDescent="0.25">
      <c r="A49" s="38"/>
      <c r="B49" s="27"/>
      <c r="C49" s="57"/>
      <c r="D49" s="57"/>
      <c r="E49" s="57"/>
      <c r="F49" s="57"/>
      <c r="G49" s="13" t="s">
        <v>142</v>
      </c>
      <c r="H49" s="14">
        <v>5</v>
      </c>
    </row>
    <row r="50" spans="1:8" ht="31.5" x14ac:dyDescent="0.25">
      <c r="A50" s="38"/>
      <c r="B50" s="27"/>
      <c r="C50" s="57"/>
      <c r="D50" s="57"/>
      <c r="E50" s="57"/>
      <c r="F50" s="57"/>
      <c r="G50" s="13" t="s">
        <v>140</v>
      </c>
      <c r="H50" s="14">
        <v>5</v>
      </c>
    </row>
    <row r="51" spans="1:8" ht="31.5" x14ac:dyDescent="0.25">
      <c r="A51" s="38"/>
      <c r="B51" s="27"/>
      <c r="C51" s="57"/>
      <c r="D51" s="57"/>
      <c r="E51" s="57"/>
      <c r="F51" s="57"/>
      <c r="G51" s="13" t="s">
        <v>123</v>
      </c>
      <c r="H51" s="14">
        <v>3</v>
      </c>
    </row>
    <row r="52" spans="1:8" x14ac:dyDescent="0.25">
      <c r="A52" s="38"/>
      <c r="B52" s="27"/>
      <c r="C52" s="57"/>
      <c r="D52" s="57"/>
      <c r="E52" s="57"/>
      <c r="F52" s="57"/>
      <c r="G52" s="13" t="s">
        <v>122</v>
      </c>
      <c r="H52" s="14">
        <v>4</v>
      </c>
    </row>
    <row r="53" spans="1:8" x14ac:dyDescent="0.25">
      <c r="A53" s="38"/>
      <c r="B53" s="27"/>
      <c r="C53" s="57"/>
      <c r="D53" s="57"/>
      <c r="E53" s="57"/>
      <c r="F53" s="57"/>
      <c r="G53" s="13" t="s">
        <v>120</v>
      </c>
      <c r="H53" s="14">
        <v>2</v>
      </c>
    </row>
    <row r="54" spans="1:8" ht="31.5" x14ac:dyDescent="0.25">
      <c r="A54" s="38"/>
      <c r="B54" s="27"/>
      <c r="C54" s="57"/>
      <c r="D54" s="57"/>
      <c r="E54" s="57"/>
      <c r="F54" s="57"/>
      <c r="G54" s="13" t="s">
        <v>119</v>
      </c>
      <c r="H54" s="14">
        <v>5</v>
      </c>
    </row>
    <row r="55" spans="1:8" x14ac:dyDescent="0.25">
      <c r="A55" s="38"/>
      <c r="B55" s="27"/>
      <c r="C55" s="57"/>
      <c r="D55" s="57"/>
      <c r="E55" s="57"/>
      <c r="F55" s="57"/>
      <c r="G55" s="13" t="s">
        <v>118</v>
      </c>
      <c r="H55" s="14">
        <v>5</v>
      </c>
    </row>
    <row r="56" spans="1:8" ht="32.25" thickBot="1" x14ac:dyDescent="0.3">
      <c r="A56" s="38"/>
      <c r="B56" s="27"/>
      <c r="C56" s="57"/>
      <c r="D56" s="57"/>
      <c r="E56" s="57"/>
      <c r="F56" s="57"/>
      <c r="G56" s="13" t="s">
        <v>117</v>
      </c>
      <c r="H56" s="14">
        <v>5</v>
      </c>
    </row>
    <row r="57" spans="1:8" x14ac:dyDescent="0.25">
      <c r="A57" s="38"/>
      <c r="B57" s="27"/>
      <c r="C57" s="57"/>
      <c r="D57" s="57"/>
      <c r="E57" s="57"/>
      <c r="F57" s="57"/>
      <c r="G57" s="66" t="s">
        <v>439</v>
      </c>
      <c r="H57" s="67"/>
    </row>
    <row r="58" spans="1:8" ht="31.5" x14ac:dyDescent="0.25">
      <c r="A58" s="38"/>
      <c r="B58" s="27"/>
      <c r="C58" s="57"/>
      <c r="D58" s="57"/>
      <c r="E58" s="57"/>
      <c r="F58" s="57"/>
      <c r="G58" s="13" t="s">
        <v>177</v>
      </c>
      <c r="H58" s="14">
        <v>3</v>
      </c>
    </row>
    <row r="59" spans="1:8" ht="31.5" x14ac:dyDescent="0.25">
      <c r="A59" s="38"/>
      <c r="B59" s="27"/>
      <c r="C59" s="57"/>
      <c r="D59" s="57"/>
      <c r="E59" s="57"/>
      <c r="F59" s="57"/>
      <c r="G59" s="13" t="s">
        <v>193</v>
      </c>
      <c r="H59" s="14">
        <v>3</v>
      </c>
    </row>
    <row r="60" spans="1:8" ht="31.5" x14ac:dyDescent="0.25">
      <c r="A60" s="38"/>
      <c r="B60" s="27"/>
      <c r="C60" s="57"/>
      <c r="D60" s="57"/>
      <c r="E60" s="57"/>
      <c r="F60" s="57"/>
      <c r="G60" s="13" t="s">
        <v>192</v>
      </c>
      <c r="H60" s="14">
        <v>3</v>
      </c>
    </row>
    <row r="61" spans="1:8" ht="31.5" x14ac:dyDescent="0.25">
      <c r="A61" s="38"/>
      <c r="B61" s="27"/>
      <c r="C61" s="57"/>
      <c r="D61" s="57"/>
      <c r="E61" s="57"/>
      <c r="F61" s="57"/>
      <c r="G61" s="13" t="s">
        <v>190</v>
      </c>
      <c r="H61" s="14">
        <v>3</v>
      </c>
    </row>
    <row r="62" spans="1:8" x14ac:dyDescent="0.25">
      <c r="A62" s="38"/>
      <c r="B62" s="27"/>
      <c r="C62" s="57"/>
      <c r="D62" s="57"/>
      <c r="E62" s="57"/>
      <c r="F62" s="57"/>
      <c r="G62" s="13" t="s">
        <v>136</v>
      </c>
      <c r="H62" s="14">
        <v>3</v>
      </c>
    </row>
    <row r="63" spans="1:8" ht="31.5" x14ac:dyDescent="0.25">
      <c r="A63" s="38"/>
      <c r="B63" s="27"/>
      <c r="C63" s="57"/>
      <c r="D63" s="57"/>
      <c r="E63" s="57"/>
      <c r="F63" s="57"/>
      <c r="G63" s="13" t="s">
        <v>189</v>
      </c>
      <c r="H63" s="14">
        <v>3</v>
      </c>
    </row>
    <row r="64" spans="1:8" ht="32.25" thickBot="1" x14ac:dyDescent="0.3">
      <c r="A64" s="38"/>
      <c r="B64" s="27"/>
      <c r="C64" s="57"/>
      <c r="D64" s="57"/>
      <c r="E64" s="57"/>
      <c r="F64" s="57"/>
      <c r="G64" s="13" t="s">
        <v>135</v>
      </c>
      <c r="H64" s="14">
        <v>5</v>
      </c>
    </row>
    <row r="65" spans="1:8" x14ac:dyDescent="0.25">
      <c r="A65" s="38"/>
      <c r="B65" s="27"/>
      <c r="C65" s="57"/>
      <c r="D65" s="57"/>
      <c r="E65" s="57"/>
      <c r="F65" s="57"/>
      <c r="G65" s="29" t="s">
        <v>107</v>
      </c>
      <c r="H65" s="30"/>
    </row>
    <row r="66" spans="1:8" ht="47.25" x14ac:dyDescent="0.25">
      <c r="A66" s="38"/>
      <c r="B66" s="27"/>
      <c r="C66" s="57"/>
      <c r="D66" s="57"/>
      <c r="E66" s="57"/>
      <c r="F66" s="57"/>
      <c r="G66" s="13" t="s">
        <v>429</v>
      </c>
      <c r="H66" s="14">
        <v>4</v>
      </c>
    </row>
    <row r="67" spans="1:8" x14ac:dyDescent="0.25">
      <c r="A67" s="38"/>
      <c r="B67" s="27"/>
      <c r="C67" s="57"/>
      <c r="D67" s="57"/>
      <c r="E67" s="57"/>
      <c r="F67" s="57"/>
      <c r="G67" s="13" t="s">
        <v>106</v>
      </c>
      <c r="H67" s="14">
        <v>4</v>
      </c>
    </row>
    <row r="68" spans="1:8" x14ac:dyDescent="0.25">
      <c r="A68" s="38"/>
      <c r="B68" s="27"/>
      <c r="C68" s="57"/>
      <c r="D68" s="57"/>
      <c r="E68" s="57"/>
      <c r="F68" s="57"/>
      <c r="G68" s="13" t="s">
        <v>428</v>
      </c>
      <c r="H68" s="14">
        <v>3</v>
      </c>
    </row>
    <row r="69" spans="1:8" ht="32.25" thickBot="1" x14ac:dyDescent="0.3">
      <c r="A69" s="38"/>
      <c r="B69" s="27"/>
      <c r="C69" s="57"/>
      <c r="D69" s="57"/>
      <c r="E69" s="57"/>
      <c r="F69" s="57"/>
      <c r="G69" s="13" t="s">
        <v>105</v>
      </c>
      <c r="H69" s="14">
        <v>3</v>
      </c>
    </row>
    <row r="70" spans="1:8" x14ac:dyDescent="0.25">
      <c r="A70" s="38"/>
      <c r="B70" s="27"/>
      <c r="C70" s="57"/>
      <c r="D70" s="57"/>
      <c r="E70" s="57"/>
      <c r="F70" s="57"/>
      <c r="G70" s="29" t="s">
        <v>427</v>
      </c>
      <c r="H70" s="30"/>
    </row>
    <row r="71" spans="1:8" ht="31.5" x14ac:dyDescent="0.25">
      <c r="A71" s="38"/>
      <c r="B71" s="27"/>
      <c r="C71" s="57"/>
      <c r="D71" s="57"/>
      <c r="E71" s="57"/>
      <c r="F71" s="57"/>
      <c r="G71" s="13" t="s">
        <v>426</v>
      </c>
      <c r="H71" s="14">
        <v>3</v>
      </c>
    </row>
    <row r="72" spans="1:8" x14ac:dyDescent="0.25">
      <c r="A72" s="38"/>
      <c r="B72" s="27"/>
      <c r="C72" s="57"/>
      <c r="D72" s="57"/>
      <c r="E72" s="57"/>
      <c r="F72" s="57"/>
      <c r="G72" s="13" t="s">
        <v>425</v>
      </c>
      <c r="H72" s="14">
        <v>4</v>
      </c>
    </row>
    <row r="73" spans="1:8" x14ac:dyDescent="0.25">
      <c r="A73" s="38"/>
      <c r="B73" s="27"/>
      <c r="C73" s="57"/>
      <c r="D73" s="57"/>
      <c r="E73" s="57"/>
      <c r="F73" s="57"/>
      <c r="G73" s="13" t="s">
        <v>424</v>
      </c>
      <c r="H73" s="14">
        <v>5</v>
      </c>
    </row>
    <row r="74" spans="1:8" ht="16.5" thickBot="1" x14ac:dyDescent="0.3">
      <c r="A74" s="38"/>
      <c r="B74" s="27"/>
      <c r="C74" s="58"/>
      <c r="D74" s="58"/>
      <c r="E74" s="58"/>
      <c r="F74" s="58"/>
      <c r="G74" s="31" t="s">
        <v>8</v>
      </c>
      <c r="H74" s="33">
        <f>SUM(H49:H56,H58:H64,H66:H69,H71:H73,)</f>
        <v>83</v>
      </c>
    </row>
    <row r="75" spans="1:8" ht="132.75" customHeight="1" thickBot="1" x14ac:dyDescent="0.3">
      <c r="A75" s="39"/>
      <c r="B75" s="28"/>
      <c r="C75" s="35" t="s">
        <v>482</v>
      </c>
      <c r="D75" s="35"/>
      <c r="E75" s="35"/>
      <c r="F75" s="36"/>
      <c r="G75" s="32"/>
      <c r="H75" s="34"/>
    </row>
    <row r="76" spans="1:8" x14ac:dyDescent="0.25">
      <c r="A76" s="37">
        <v>4</v>
      </c>
      <c r="B76" s="26" t="s">
        <v>443</v>
      </c>
      <c r="C76" s="56" t="s">
        <v>481</v>
      </c>
      <c r="D76" s="56" t="s">
        <v>393</v>
      </c>
      <c r="E76" s="56" t="s">
        <v>477</v>
      </c>
      <c r="F76" s="56" t="s">
        <v>480</v>
      </c>
      <c r="G76" s="29" t="s">
        <v>125</v>
      </c>
      <c r="H76" s="30"/>
    </row>
    <row r="77" spans="1:8" ht="31.5" x14ac:dyDescent="0.25">
      <c r="A77" s="38"/>
      <c r="B77" s="27"/>
      <c r="C77" s="57"/>
      <c r="D77" s="57"/>
      <c r="E77" s="57"/>
      <c r="F77" s="57"/>
      <c r="G77" s="13" t="s">
        <v>142</v>
      </c>
      <c r="H77" s="14">
        <v>4</v>
      </c>
    </row>
    <row r="78" spans="1:8" ht="31.5" x14ac:dyDescent="0.25">
      <c r="A78" s="38"/>
      <c r="B78" s="27"/>
      <c r="C78" s="57"/>
      <c r="D78" s="57"/>
      <c r="E78" s="57"/>
      <c r="F78" s="57"/>
      <c r="G78" s="13" t="s">
        <v>140</v>
      </c>
      <c r="H78" s="14">
        <v>4</v>
      </c>
    </row>
    <row r="79" spans="1:8" ht="31.5" x14ac:dyDescent="0.25">
      <c r="A79" s="38"/>
      <c r="B79" s="27"/>
      <c r="C79" s="57"/>
      <c r="D79" s="57"/>
      <c r="E79" s="57"/>
      <c r="F79" s="57"/>
      <c r="G79" s="13" t="s">
        <v>123</v>
      </c>
      <c r="H79" s="14">
        <v>3</v>
      </c>
    </row>
    <row r="80" spans="1:8" x14ac:dyDescent="0.25">
      <c r="A80" s="38"/>
      <c r="B80" s="27"/>
      <c r="C80" s="57"/>
      <c r="D80" s="57"/>
      <c r="E80" s="57"/>
      <c r="F80" s="57"/>
      <c r="G80" s="13" t="s">
        <v>122</v>
      </c>
      <c r="H80" s="14">
        <v>2</v>
      </c>
    </row>
    <row r="81" spans="1:8" x14ac:dyDescent="0.25">
      <c r="A81" s="38"/>
      <c r="B81" s="27"/>
      <c r="C81" s="57"/>
      <c r="D81" s="57"/>
      <c r="E81" s="57"/>
      <c r="F81" s="57"/>
      <c r="G81" s="13" t="s">
        <v>120</v>
      </c>
      <c r="H81" s="14">
        <v>3</v>
      </c>
    </row>
    <row r="82" spans="1:8" ht="31.5" x14ac:dyDescent="0.25">
      <c r="A82" s="38"/>
      <c r="B82" s="27"/>
      <c r="C82" s="57"/>
      <c r="D82" s="57"/>
      <c r="E82" s="57"/>
      <c r="F82" s="57"/>
      <c r="G82" s="13" t="s">
        <v>119</v>
      </c>
      <c r="H82" s="14">
        <v>2</v>
      </c>
    </row>
    <row r="83" spans="1:8" x14ac:dyDescent="0.25">
      <c r="A83" s="38"/>
      <c r="B83" s="27"/>
      <c r="C83" s="57"/>
      <c r="D83" s="57"/>
      <c r="E83" s="57"/>
      <c r="F83" s="57"/>
      <c r="G83" s="13" t="s">
        <v>118</v>
      </c>
      <c r="H83" s="14">
        <v>2</v>
      </c>
    </row>
    <row r="84" spans="1:8" ht="32.25" thickBot="1" x14ac:dyDescent="0.3">
      <c r="A84" s="38"/>
      <c r="B84" s="27"/>
      <c r="C84" s="57"/>
      <c r="D84" s="57"/>
      <c r="E84" s="57"/>
      <c r="F84" s="57"/>
      <c r="G84" s="13" t="s">
        <v>117</v>
      </c>
      <c r="H84" s="14">
        <v>3</v>
      </c>
    </row>
    <row r="85" spans="1:8" x14ac:dyDescent="0.25">
      <c r="A85" s="38"/>
      <c r="B85" s="27"/>
      <c r="C85" s="57"/>
      <c r="D85" s="57"/>
      <c r="E85" s="57"/>
      <c r="F85" s="57"/>
      <c r="G85" s="66" t="s">
        <v>439</v>
      </c>
      <c r="H85" s="67"/>
    </row>
    <row r="86" spans="1:8" ht="31.5" x14ac:dyDescent="0.25">
      <c r="A86" s="38"/>
      <c r="B86" s="27"/>
      <c r="C86" s="57"/>
      <c r="D86" s="57"/>
      <c r="E86" s="57"/>
      <c r="F86" s="57"/>
      <c r="G86" s="13" t="s">
        <v>177</v>
      </c>
      <c r="H86" s="14">
        <v>4</v>
      </c>
    </row>
    <row r="87" spans="1:8" ht="31.5" x14ac:dyDescent="0.25">
      <c r="A87" s="38"/>
      <c r="B87" s="27"/>
      <c r="C87" s="57"/>
      <c r="D87" s="57"/>
      <c r="E87" s="57"/>
      <c r="F87" s="57"/>
      <c r="G87" s="13" t="s">
        <v>193</v>
      </c>
      <c r="H87" s="14">
        <v>3</v>
      </c>
    </row>
    <row r="88" spans="1:8" ht="31.5" x14ac:dyDescent="0.25">
      <c r="A88" s="38"/>
      <c r="B88" s="27"/>
      <c r="C88" s="57"/>
      <c r="D88" s="57"/>
      <c r="E88" s="57"/>
      <c r="F88" s="57"/>
      <c r="G88" s="13" t="s">
        <v>192</v>
      </c>
      <c r="H88" s="14">
        <v>3</v>
      </c>
    </row>
    <row r="89" spans="1:8" ht="31.5" x14ac:dyDescent="0.25">
      <c r="A89" s="38"/>
      <c r="B89" s="27"/>
      <c r="C89" s="57"/>
      <c r="D89" s="57"/>
      <c r="E89" s="57"/>
      <c r="F89" s="57"/>
      <c r="G89" s="13" t="s">
        <v>190</v>
      </c>
      <c r="H89" s="14">
        <v>3</v>
      </c>
    </row>
    <row r="90" spans="1:8" x14ac:dyDescent="0.25">
      <c r="A90" s="38"/>
      <c r="B90" s="27"/>
      <c r="C90" s="57"/>
      <c r="D90" s="57"/>
      <c r="E90" s="57"/>
      <c r="F90" s="57"/>
      <c r="G90" s="13" t="s">
        <v>136</v>
      </c>
      <c r="H90" s="14">
        <v>2</v>
      </c>
    </row>
    <row r="91" spans="1:8" ht="31.5" x14ac:dyDescent="0.25">
      <c r="A91" s="38"/>
      <c r="B91" s="27"/>
      <c r="C91" s="57"/>
      <c r="D91" s="57"/>
      <c r="E91" s="57"/>
      <c r="F91" s="57"/>
      <c r="G91" s="13" t="s">
        <v>189</v>
      </c>
      <c r="H91" s="14">
        <v>3</v>
      </c>
    </row>
    <row r="92" spans="1:8" ht="32.25" thickBot="1" x14ac:dyDescent="0.3">
      <c r="A92" s="38"/>
      <c r="B92" s="27"/>
      <c r="C92" s="57"/>
      <c r="D92" s="57"/>
      <c r="E92" s="57"/>
      <c r="F92" s="57"/>
      <c r="G92" s="13" t="s">
        <v>135</v>
      </c>
      <c r="H92" s="14">
        <v>2</v>
      </c>
    </row>
    <row r="93" spans="1:8" x14ac:dyDescent="0.25">
      <c r="A93" s="38"/>
      <c r="B93" s="27"/>
      <c r="C93" s="57"/>
      <c r="D93" s="57"/>
      <c r="E93" s="57"/>
      <c r="F93" s="57"/>
      <c r="G93" s="29" t="s">
        <v>107</v>
      </c>
      <c r="H93" s="30"/>
    </row>
    <row r="94" spans="1:8" ht="47.25" x14ac:dyDescent="0.25">
      <c r="A94" s="38"/>
      <c r="B94" s="27"/>
      <c r="C94" s="57"/>
      <c r="D94" s="57"/>
      <c r="E94" s="57"/>
      <c r="F94" s="57"/>
      <c r="G94" s="13" t="s">
        <v>429</v>
      </c>
      <c r="H94" s="14">
        <v>3</v>
      </c>
    </row>
    <row r="95" spans="1:8" x14ac:dyDescent="0.25">
      <c r="A95" s="38"/>
      <c r="B95" s="27"/>
      <c r="C95" s="57"/>
      <c r="D95" s="57"/>
      <c r="E95" s="57"/>
      <c r="F95" s="57"/>
      <c r="G95" s="13" t="s">
        <v>106</v>
      </c>
      <c r="H95" s="14">
        <v>3</v>
      </c>
    </row>
    <row r="96" spans="1:8" x14ac:dyDescent="0.25">
      <c r="A96" s="38"/>
      <c r="B96" s="27"/>
      <c r="C96" s="57"/>
      <c r="D96" s="57"/>
      <c r="E96" s="57"/>
      <c r="F96" s="57"/>
      <c r="G96" s="13" t="s">
        <v>428</v>
      </c>
      <c r="H96" s="14">
        <v>2</v>
      </c>
    </row>
    <row r="97" spans="1:8" ht="32.25" thickBot="1" x14ac:dyDescent="0.3">
      <c r="A97" s="38"/>
      <c r="B97" s="27"/>
      <c r="C97" s="57"/>
      <c r="D97" s="57"/>
      <c r="E97" s="57"/>
      <c r="F97" s="57"/>
      <c r="G97" s="13" t="s">
        <v>105</v>
      </c>
      <c r="H97" s="14">
        <v>4</v>
      </c>
    </row>
    <row r="98" spans="1:8" x14ac:dyDescent="0.25">
      <c r="A98" s="38"/>
      <c r="B98" s="27"/>
      <c r="C98" s="57"/>
      <c r="D98" s="57"/>
      <c r="E98" s="57"/>
      <c r="F98" s="57"/>
      <c r="G98" s="29" t="s">
        <v>427</v>
      </c>
      <c r="H98" s="30"/>
    </row>
    <row r="99" spans="1:8" ht="31.5" x14ac:dyDescent="0.25">
      <c r="A99" s="38"/>
      <c r="B99" s="27"/>
      <c r="C99" s="57"/>
      <c r="D99" s="57"/>
      <c r="E99" s="57"/>
      <c r="F99" s="57"/>
      <c r="G99" s="13" t="s">
        <v>426</v>
      </c>
      <c r="H99" s="14">
        <v>2</v>
      </c>
    </row>
    <row r="100" spans="1:8" x14ac:dyDescent="0.25">
      <c r="A100" s="38"/>
      <c r="B100" s="27"/>
      <c r="C100" s="57"/>
      <c r="D100" s="57"/>
      <c r="E100" s="57"/>
      <c r="F100" s="57"/>
      <c r="G100" s="13" t="s">
        <v>425</v>
      </c>
      <c r="H100" s="14">
        <v>2</v>
      </c>
    </row>
    <row r="101" spans="1:8" ht="16.5" thickBot="1" x14ac:dyDescent="0.3">
      <c r="A101" s="38"/>
      <c r="B101" s="27"/>
      <c r="C101" s="57"/>
      <c r="D101" s="57"/>
      <c r="E101" s="57"/>
      <c r="F101" s="57"/>
      <c r="G101" s="13" t="s">
        <v>424</v>
      </c>
      <c r="H101" s="14">
        <v>3</v>
      </c>
    </row>
    <row r="102" spans="1:8" x14ac:dyDescent="0.25">
      <c r="A102" s="38"/>
      <c r="B102" s="27"/>
      <c r="C102" s="57"/>
      <c r="D102" s="57"/>
      <c r="E102" s="57"/>
      <c r="F102" s="57"/>
      <c r="G102" s="29" t="s">
        <v>151</v>
      </c>
      <c r="H102" s="30"/>
    </row>
    <row r="103" spans="1:8" ht="31.5" x14ac:dyDescent="0.25">
      <c r="A103" s="38"/>
      <c r="B103" s="27"/>
      <c r="C103" s="57"/>
      <c r="D103" s="57"/>
      <c r="E103" s="57"/>
      <c r="F103" s="57"/>
      <c r="G103" s="13" t="s">
        <v>436</v>
      </c>
      <c r="H103" s="14">
        <v>2</v>
      </c>
    </row>
    <row r="104" spans="1:8" ht="63" x14ac:dyDescent="0.25">
      <c r="A104" s="38"/>
      <c r="B104" s="27"/>
      <c r="C104" s="57"/>
      <c r="D104" s="57"/>
      <c r="E104" s="57"/>
      <c r="F104" s="57"/>
      <c r="G104" s="13" t="s">
        <v>452</v>
      </c>
      <c r="H104" s="14">
        <v>2</v>
      </c>
    </row>
    <row r="105" spans="1:8" ht="31.5" x14ac:dyDescent="0.25">
      <c r="A105" s="38"/>
      <c r="B105" s="27"/>
      <c r="C105" s="57"/>
      <c r="D105" s="57"/>
      <c r="E105" s="57"/>
      <c r="F105" s="57"/>
      <c r="G105" s="13" t="s">
        <v>361</v>
      </c>
      <c r="H105" s="14">
        <v>2</v>
      </c>
    </row>
    <row r="106" spans="1:8" ht="31.5" x14ac:dyDescent="0.25">
      <c r="A106" s="38"/>
      <c r="B106" s="27"/>
      <c r="C106" s="57"/>
      <c r="D106" s="57"/>
      <c r="E106" s="57"/>
      <c r="F106" s="57"/>
      <c r="G106" s="13" t="s">
        <v>149</v>
      </c>
      <c r="H106" s="14">
        <v>4</v>
      </c>
    </row>
    <row r="107" spans="1:8" ht="16.5" thickBot="1" x14ac:dyDescent="0.3">
      <c r="A107" s="38"/>
      <c r="B107" s="27"/>
      <c r="C107" s="58"/>
      <c r="D107" s="58"/>
      <c r="E107" s="58"/>
      <c r="F107" s="58"/>
      <c r="G107" s="31" t="s">
        <v>8</v>
      </c>
      <c r="H107" s="33">
        <f>SUM(H77:H84,H86:H92,H94:H97,H99:H101,H103:H106,)</f>
        <v>72</v>
      </c>
    </row>
    <row r="108" spans="1:8" ht="131.25" customHeight="1" thickBot="1" x14ac:dyDescent="0.3">
      <c r="A108" s="39"/>
      <c r="B108" s="28"/>
      <c r="C108" s="35" t="s">
        <v>479</v>
      </c>
      <c r="D108" s="35"/>
      <c r="E108" s="35"/>
      <c r="F108" s="36"/>
      <c r="G108" s="32"/>
      <c r="H108" s="34"/>
    </row>
    <row r="109" spans="1:8" x14ac:dyDescent="0.25">
      <c r="A109" s="37">
        <v>5</v>
      </c>
      <c r="B109" s="26" t="s">
        <v>463</v>
      </c>
      <c r="C109" s="56" t="s">
        <v>389</v>
      </c>
      <c r="D109" s="56" t="s">
        <v>478</v>
      </c>
      <c r="E109" s="56" t="s">
        <v>477</v>
      </c>
      <c r="F109" s="56" t="s">
        <v>386</v>
      </c>
      <c r="G109" s="29" t="s">
        <v>125</v>
      </c>
      <c r="H109" s="30"/>
    </row>
    <row r="110" spans="1:8" ht="31.5" x14ac:dyDescent="0.25">
      <c r="A110" s="38"/>
      <c r="B110" s="27"/>
      <c r="C110" s="57"/>
      <c r="D110" s="57"/>
      <c r="E110" s="57"/>
      <c r="F110" s="57"/>
      <c r="G110" s="13" t="s">
        <v>142</v>
      </c>
      <c r="H110" s="14">
        <v>3</v>
      </c>
    </row>
    <row r="111" spans="1:8" ht="31.5" x14ac:dyDescent="0.25">
      <c r="A111" s="38"/>
      <c r="B111" s="27"/>
      <c r="C111" s="57"/>
      <c r="D111" s="57"/>
      <c r="E111" s="57"/>
      <c r="F111" s="57"/>
      <c r="G111" s="13" t="s">
        <v>140</v>
      </c>
      <c r="H111" s="14">
        <v>3</v>
      </c>
    </row>
    <row r="112" spans="1:8" ht="31.5" x14ac:dyDescent="0.25">
      <c r="A112" s="38"/>
      <c r="B112" s="27"/>
      <c r="C112" s="57"/>
      <c r="D112" s="57"/>
      <c r="E112" s="57"/>
      <c r="F112" s="57"/>
      <c r="G112" s="13" t="s">
        <v>123</v>
      </c>
      <c r="H112" s="14">
        <v>2</v>
      </c>
    </row>
    <row r="113" spans="1:8" x14ac:dyDescent="0.25">
      <c r="A113" s="38"/>
      <c r="B113" s="27"/>
      <c r="C113" s="57"/>
      <c r="D113" s="57"/>
      <c r="E113" s="57"/>
      <c r="F113" s="57"/>
      <c r="G113" s="13" t="s">
        <v>122</v>
      </c>
      <c r="H113" s="14">
        <v>2</v>
      </c>
    </row>
    <row r="114" spans="1:8" x14ac:dyDescent="0.25">
      <c r="A114" s="38"/>
      <c r="B114" s="27"/>
      <c r="C114" s="57"/>
      <c r="D114" s="57"/>
      <c r="E114" s="57"/>
      <c r="F114" s="57"/>
      <c r="G114" s="13" t="s">
        <v>120</v>
      </c>
      <c r="H114" s="14">
        <v>2</v>
      </c>
    </row>
    <row r="115" spans="1:8" ht="31.5" x14ac:dyDescent="0.25">
      <c r="A115" s="38"/>
      <c r="B115" s="27"/>
      <c r="C115" s="57"/>
      <c r="D115" s="57"/>
      <c r="E115" s="57"/>
      <c r="F115" s="57"/>
      <c r="G115" s="13" t="s">
        <v>119</v>
      </c>
      <c r="H115" s="14">
        <v>3</v>
      </c>
    </row>
    <row r="116" spans="1:8" x14ac:dyDescent="0.25">
      <c r="A116" s="38"/>
      <c r="B116" s="27"/>
      <c r="C116" s="57"/>
      <c r="D116" s="57"/>
      <c r="E116" s="57"/>
      <c r="F116" s="57"/>
      <c r="G116" s="13" t="s">
        <v>118</v>
      </c>
      <c r="H116" s="14">
        <v>2</v>
      </c>
    </row>
    <row r="117" spans="1:8" ht="32.25" thickBot="1" x14ac:dyDescent="0.3">
      <c r="A117" s="38"/>
      <c r="B117" s="27"/>
      <c r="C117" s="57"/>
      <c r="D117" s="57"/>
      <c r="E117" s="57"/>
      <c r="F117" s="57"/>
      <c r="G117" s="13" t="s">
        <v>117</v>
      </c>
      <c r="H117" s="14">
        <v>2</v>
      </c>
    </row>
    <row r="118" spans="1:8" x14ac:dyDescent="0.25">
      <c r="A118" s="38"/>
      <c r="B118" s="27"/>
      <c r="C118" s="57"/>
      <c r="D118" s="57"/>
      <c r="E118" s="57"/>
      <c r="F118" s="57"/>
      <c r="G118" s="66" t="s">
        <v>439</v>
      </c>
      <c r="H118" s="67"/>
    </row>
    <row r="119" spans="1:8" ht="31.5" x14ac:dyDescent="0.25">
      <c r="A119" s="38"/>
      <c r="B119" s="27"/>
      <c r="C119" s="57"/>
      <c r="D119" s="57"/>
      <c r="E119" s="57"/>
      <c r="F119" s="57"/>
      <c r="G119" s="13" t="s">
        <v>177</v>
      </c>
      <c r="H119" s="14">
        <v>3</v>
      </c>
    </row>
    <row r="120" spans="1:8" ht="31.5" x14ac:dyDescent="0.25">
      <c r="A120" s="38"/>
      <c r="B120" s="27"/>
      <c r="C120" s="57"/>
      <c r="D120" s="57"/>
      <c r="E120" s="57"/>
      <c r="F120" s="57"/>
      <c r="G120" s="13" t="s">
        <v>193</v>
      </c>
      <c r="H120" s="14">
        <v>2</v>
      </c>
    </row>
    <row r="121" spans="1:8" ht="31.5" x14ac:dyDescent="0.25">
      <c r="A121" s="38"/>
      <c r="B121" s="27"/>
      <c r="C121" s="57"/>
      <c r="D121" s="57"/>
      <c r="E121" s="57"/>
      <c r="F121" s="57"/>
      <c r="G121" s="13" t="s">
        <v>192</v>
      </c>
      <c r="H121" s="14">
        <v>2</v>
      </c>
    </row>
    <row r="122" spans="1:8" ht="31.5" x14ac:dyDescent="0.25">
      <c r="A122" s="38"/>
      <c r="B122" s="27"/>
      <c r="C122" s="57"/>
      <c r="D122" s="57"/>
      <c r="E122" s="57"/>
      <c r="F122" s="57"/>
      <c r="G122" s="13" t="s">
        <v>190</v>
      </c>
      <c r="H122" s="14">
        <v>2</v>
      </c>
    </row>
    <row r="123" spans="1:8" x14ac:dyDescent="0.25">
      <c r="A123" s="38"/>
      <c r="B123" s="27"/>
      <c r="C123" s="57"/>
      <c r="D123" s="57"/>
      <c r="E123" s="57"/>
      <c r="F123" s="57"/>
      <c r="G123" s="13" t="s">
        <v>136</v>
      </c>
      <c r="H123" s="14">
        <v>2</v>
      </c>
    </row>
    <row r="124" spans="1:8" ht="31.5" x14ac:dyDescent="0.25">
      <c r="A124" s="38"/>
      <c r="B124" s="27"/>
      <c r="C124" s="57"/>
      <c r="D124" s="57"/>
      <c r="E124" s="57"/>
      <c r="F124" s="57"/>
      <c r="G124" s="13" t="s">
        <v>189</v>
      </c>
      <c r="H124" s="14">
        <v>2</v>
      </c>
    </row>
    <row r="125" spans="1:8" ht="32.25" thickBot="1" x14ac:dyDescent="0.3">
      <c r="A125" s="38"/>
      <c r="B125" s="27"/>
      <c r="C125" s="57"/>
      <c r="D125" s="57"/>
      <c r="E125" s="57"/>
      <c r="F125" s="57"/>
      <c r="G125" s="13" t="s">
        <v>135</v>
      </c>
      <c r="H125" s="14">
        <v>2</v>
      </c>
    </row>
    <row r="126" spans="1:8" x14ac:dyDescent="0.25">
      <c r="A126" s="38"/>
      <c r="B126" s="27"/>
      <c r="C126" s="57"/>
      <c r="D126" s="57"/>
      <c r="E126" s="57"/>
      <c r="F126" s="57"/>
      <c r="G126" s="29" t="s">
        <v>107</v>
      </c>
      <c r="H126" s="30"/>
    </row>
    <row r="127" spans="1:8" ht="47.25" x14ac:dyDescent="0.25">
      <c r="A127" s="38"/>
      <c r="B127" s="27"/>
      <c r="C127" s="57"/>
      <c r="D127" s="57"/>
      <c r="E127" s="57"/>
      <c r="F127" s="57"/>
      <c r="G127" s="13" t="s">
        <v>429</v>
      </c>
      <c r="H127" s="14">
        <v>2</v>
      </c>
    </row>
    <row r="128" spans="1:8" x14ac:dyDescent="0.25">
      <c r="A128" s="38"/>
      <c r="B128" s="27"/>
      <c r="C128" s="57"/>
      <c r="D128" s="57"/>
      <c r="E128" s="57"/>
      <c r="F128" s="57"/>
      <c r="G128" s="13" t="s">
        <v>106</v>
      </c>
      <c r="H128" s="14">
        <v>3</v>
      </c>
    </row>
    <row r="129" spans="1:8" x14ac:dyDescent="0.25">
      <c r="A129" s="38"/>
      <c r="B129" s="27"/>
      <c r="C129" s="57"/>
      <c r="D129" s="57"/>
      <c r="E129" s="57"/>
      <c r="F129" s="57"/>
      <c r="G129" s="13" t="s">
        <v>428</v>
      </c>
      <c r="H129" s="14">
        <v>3</v>
      </c>
    </row>
    <row r="130" spans="1:8" ht="32.25" thickBot="1" x14ac:dyDescent="0.3">
      <c r="A130" s="38"/>
      <c r="B130" s="27"/>
      <c r="C130" s="57"/>
      <c r="D130" s="57"/>
      <c r="E130" s="57"/>
      <c r="F130" s="57"/>
      <c r="G130" s="13" t="s">
        <v>105</v>
      </c>
      <c r="H130" s="14">
        <v>2</v>
      </c>
    </row>
    <row r="131" spans="1:8" x14ac:dyDescent="0.25">
      <c r="A131" s="38"/>
      <c r="B131" s="27"/>
      <c r="C131" s="57"/>
      <c r="D131" s="57"/>
      <c r="E131" s="57"/>
      <c r="F131" s="57"/>
      <c r="G131" s="29" t="s">
        <v>427</v>
      </c>
      <c r="H131" s="30"/>
    </row>
    <row r="132" spans="1:8" ht="31.5" x14ac:dyDescent="0.25">
      <c r="A132" s="38"/>
      <c r="B132" s="27"/>
      <c r="C132" s="57"/>
      <c r="D132" s="57"/>
      <c r="E132" s="57"/>
      <c r="F132" s="57"/>
      <c r="G132" s="13" t="s">
        <v>426</v>
      </c>
      <c r="H132" s="14">
        <v>2</v>
      </c>
    </row>
    <row r="133" spans="1:8" x14ac:dyDescent="0.25">
      <c r="A133" s="38"/>
      <c r="B133" s="27"/>
      <c r="C133" s="57"/>
      <c r="D133" s="57"/>
      <c r="E133" s="57"/>
      <c r="F133" s="57"/>
      <c r="G133" s="13" t="s">
        <v>425</v>
      </c>
      <c r="H133" s="14">
        <v>2</v>
      </c>
    </row>
    <row r="134" spans="1:8" ht="16.5" thickBot="1" x14ac:dyDescent="0.3">
      <c r="A134" s="38"/>
      <c r="B134" s="27"/>
      <c r="C134" s="57"/>
      <c r="D134" s="57"/>
      <c r="E134" s="57"/>
      <c r="F134" s="57"/>
      <c r="G134" s="13" t="s">
        <v>424</v>
      </c>
      <c r="H134" s="14">
        <v>2</v>
      </c>
    </row>
    <row r="135" spans="1:8" x14ac:dyDescent="0.25">
      <c r="A135" s="38"/>
      <c r="B135" s="27"/>
      <c r="C135" s="57"/>
      <c r="D135" s="57"/>
      <c r="E135" s="57"/>
      <c r="F135" s="57"/>
      <c r="G135" s="29" t="s">
        <v>423</v>
      </c>
      <c r="H135" s="30"/>
    </row>
    <row r="136" spans="1:8" ht="31.5" x14ac:dyDescent="0.25">
      <c r="A136" s="38"/>
      <c r="B136" s="27"/>
      <c r="C136" s="57"/>
      <c r="D136" s="57"/>
      <c r="E136" s="57"/>
      <c r="F136" s="57"/>
      <c r="G136" s="13" t="s">
        <v>206</v>
      </c>
      <c r="H136" s="14">
        <v>2</v>
      </c>
    </row>
    <row r="137" spans="1:8" ht="47.25" x14ac:dyDescent="0.25">
      <c r="A137" s="38"/>
      <c r="B137" s="27"/>
      <c r="C137" s="57"/>
      <c r="D137" s="57"/>
      <c r="E137" s="57"/>
      <c r="F137" s="57"/>
      <c r="G137" s="13" t="s">
        <v>438</v>
      </c>
      <c r="H137" s="14">
        <v>2</v>
      </c>
    </row>
    <row r="138" spans="1:8" ht="31.5" x14ac:dyDescent="0.25">
      <c r="A138" s="38"/>
      <c r="B138" s="27"/>
      <c r="C138" s="57"/>
      <c r="D138" s="57"/>
      <c r="E138" s="57"/>
      <c r="F138" s="57"/>
      <c r="G138" s="13" t="s">
        <v>437</v>
      </c>
      <c r="H138" s="14">
        <v>2</v>
      </c>
    </row>
    <row r="139" spans="1:8" ht="47.25" x14ac:dyDescent="0.25">
      <c r="A139" s="38"/>
      <c r="B139" s="27"/>
      <c r="C139" s="57"/>
      <c r="D139" s="57"/>
      <c r="E139" s="57"/>
      <c r="F139" s="57"/>
      <c r="G139" s="13" t="s">
        <v>196</v>
      </c>
      <c r="H139" s="14">
        <v>2</v>
      </c>
    </row>
    <row r="140" spans="1:8" ht="31.5" x14ac:dyDescent="0.25">
      <c r="A140" s="38"/>
      <c r="B140" s="27"/>
      <c r="C140" s="57"/>
      <c r="D140" s="57"/>
      <c r="E140" s="57"/>
      <c r="F140" s="57"/>
      <c r="G140" s="13" t="s">
        <v>110</v>
      </c>
      <c r="H140" s="14">
        <v>2</v>
      </c>
    </row>
    <row r="141" spans="1:8" x14ac:dyDescent="0.25">
      <c r="A141" s="38"/>
      <c r="B141" s="27"/>
      <c r="C141" s="57"/>
      <c r="D141" s="57"/>
      <c r="E141" s="57"/>
      <c r="F141" s="57"/>
      <c r="G141" s="13" t="s">
        <v>109</v>
      </c>
      <c r="H141" s="14">
        <v>3</v>
      </c>
    </row>
    <row r="142" spans="1:8" x14ac:dyDescent="0.25">
      <c r="A142" s="38"/>
      <c r="B142" s="27"/>
      <c r="C142" s="57"/>
      <c r="D142" s="57"/>
      <c r="E142" s="57"/>
      <c r="F142" s="57"/>
      <c r="G142" s="13" t="s">
        <v>167</v>
      </c>
      <c r="H142" s="14">
        <v>2</v>
      </c>
    </row>
    <row r="143" spans="1:8" ht="32.25" thickBot="1" x14ac:dyDescent="0.3">
      <c r="A143" s="38"/>
      <c r="B143" s="27"/>
      <c r="C143" s="57"/>
      <c r="D143" s="57"/>
      <c r="E143" s="57"/>
      <c r="F143" s="57"/>
      <c r="G143" s="13" t="s">
        <v>174</v>
      </c>
      <c r="H143" s="14">
        <v>2</v>
      </c>
    </row>
    <row r="144" spans="1:8" x14ac:dyDescent="0.25">
      <c r="A144" s="38"/>
      <c r="B144" s="27"/>
      <c r="C144" s="57"/>
      <c r="D144" s="57"/>
      <c r="E144" s="57"/>
      <c r="F144" s="57"/>
      <c r="G144" s="29" t="s">
        <v>151</v>
      </c>
      <c r="H144" s="30"/>
    </row>
    <row r="145" spans="1:8" ht="31.5" x14ac:dyDescent="0.25">
      <c r="A145" s="38"/>
      <c r="B145" s="27"/>
      <c r="C145" s="57"/>
      <c r="D145" s="57"/>
      <c r="E145" s="57"/>
      <c r="F145" s="57"/>
      <c r="G145" s="13" t="s">
        <v>436</v>
      </c>
      <c r="H145" s="14">
        <v>5</v>
      </c>
    </row>
    <row r="146" spans="1:8" ht="63" x14ac:dyDescent="0.25">
      <c r="A146" s="38"/>
      <c r="B146" s="27"/>
      <c r="C146" s="57"/>
      <c r="D146" s="57"/>
      <c r="E146" s="57"/>
      <c r="F146" s="57"/>
      <c r="G146" s="13" t="s">
        <v>452</v>
      </c>
      <c r="H146" s="14">
        <v>4</v>
      </c>
    </row>
    <row r="147" spans="1:8" ht="63" x14ac:dyDescent="0.25">
      <c r="A147" s="38"/>
      <c r="B147" s="27"/>
      <c r="C147" s="57"/>
      <c r="D147" s="57"/>
      <c r="E147" s="57"/>
      <c r="F147" s="57"/>
      <c r="G147" s="13" t="s">
        <v>451</v>
      </c>
      <c r="H147" s="14">
        <v>2</v>
      </c>
    </row>
    <row r="148" spans="1:8" ht="31.5" x14ac:dyDescent="0.25">
      <c r="A148" s="38"/>
      <c r="B148" s="27"/>
      <c r="C148" s="57"/>
      <c r="D148" s="57"/>
      <c r="E148" s="57"/>
      <c r="F148" s="57"/>
      <c r="G148" s="13" t="s">
        <v>361</v>
      </c>
      <c r="H148" s="14">
        <v>3</v>
      </c>
    </row>
    <row r="149" spans="1:8" ht="31.5" x14ac:dyDescent="0.25">
      <c r="A149" s="38"/>
      <c r="B149" s="27"/>
      <c r="C149" s="57"/>
      <c r="D149" s="57"/>
      <c r="E149" s="57"/>
      <c r="F149" s="57"/>
      <c r="G149" s="13" t="s">
        <v>149</v>
      </c>
      <c r="H149" s="14">
        <v>3</v>
      </c>
    </row>
    <row r="150" spans="1:8" ht="16.5" thickBot="1" x14ac:dyDescent="0.3">
      <c r="A150" s="38"/>
      <c r="B150" s="27"/>
      <c r="C150" s="58"/>
      <c r="D150" s="58"/>
      <c r="E150" s="58"/>
      <c r="F150" s="58"/>
      <c r="G150" s="31" t="s">
        <v>8</v>
      </c>
      <c r="H150" s="33">
        <f>SUM(H110:H117,H119:H125,H127:H130,H132:H134,H136:H143,H145:H149,)</f>
        <v>84</v>
      </c>
    </row>
    <row r="151" spans="1:8" ht="275.25" customHeight="1" thickBot="1" x14ac:dyDescent="0.3">
      <c r="A151" s="39"/>
      <c r="B151" s="28"/>
      <c r="C151" s="35" t="s">
        <v>476</v>
      </c>
      <c r="D151" s="35"/>
      <c r="E151" s="35"/>
      <c r="F151" s="36"/>
      <c r="G151" s="32"/>
      <c r="H151" s="34"/>
    </row>
    <row r="152" spans="1:8" x14ac:dyDescent="0.25">
      <c r="A152" s="37">
        <v>6</v>
      </c>
      <c r="B152" s="26" t="s">
        <v>463</v>
      </c>
      <c r="C152" s="56" t="s">
        <v>475</v>
      </c>
      <c r="D152" s="56" t="s">
        <v>472</v>
      </c>
      <c r="E152" s="56" t="s">
        <v>474</v>
      </c>
      <c r="F152" s="56" t="s">
        <v>386</v>
      </c>
      <c r="G152" s="29" t="s">
        <v>107</v>
      </c>
      <c r="H152" s="30"/>
    </row>
    <row r="153" spans="1:8" ht="47.25" x14ac:dyDescent="0.25">
      <c r="A153" s="38"/>
      <c r="B153" s="27"/>
      <c r="C153" s="57"/>
      <c r="D153" s="57"/>
      <c r="E153" s="57"/>
      <c r="F153" s="57"/>
      <c r="G153" s="13" t="s">
        <v>429</v>
      </c>
      <c r="H153" s="14">
        <v>10</v>
      </c>
    </row>
    <row r="154" spans="1:8" x14ac:dyDescent="0.25">
      <c r="A154" s="38"/>
      <c r="B154" s="27"/>
      <c r="C154" s="57"/>
      <c r="D154" s="57"/>
      <c r="E154" s="57"/>
      <c r="F154" s="57"/>
      <c r="G154" s="13" t="s">
        <v>106</v>
      </c>
      <c r="H154" s="14">
        <v>12</v>
      </c>
    </row>
    <row r="155" spans="1:8" x14ac:dyDescent="0.25">
      <c r="A155" s="38"/>
      <c r="B155" s="27"/>
      <c r="C155" s="57"/>
      <c r="D155" s="57"/>
      <c r="E155" s="57"/>
      <c r="F155" s="57"/>
      <c r="G155" s="13" t="s">
        <v>428</v>
      </c>
      <c r="H155" s="14">
        <v>8</v>
      </c>
    </row>
    <row r="156" spans="1:8" ht="32.25" thickBot="1" x14ac:dyDescent="0.3">
      <c r="A156" s="38"/>
      <c r="B156" s="27"/>
      <c r="C156" s="57"/>
      <c r="D156" s="57"/>
      <c r="E156" s="57"/>
      <c r="F156" s="57"/>
      <c r="G156" s="13" t="s">
        <v>105</v>
      </c>
      <c r="H156" s="14">
        <v>8</v>
      </c>
    </row>
    <row r="157" spans="1:8" x14ac:dyDescent="0.25">
      <c r="A157" s="38"/>
      <c r="B157" s="27"/>
      <c r="C157" s="57"/>
      <c r="D157" s="57"/>
      <c r="E157" s="57"/>
      <c r="F157" s="57"/>
      <c r="G157" s="29" t="s">
        <v>427</v>
      </c>
      <c r="H157" s="30"/>
    </row>
    <row r="158" spans="1:8" ht="31.5" x14ac:dyDescent="0.25">
      <c r="A158" s="38"/>
      <c r="B158" s="27"/>
      <c r="C158" s="57"/>
      <c r="D158" s="57"/>
      <c r="E158" s="57"/>
      <c r="F158" s="57"/>
      <c r="G158" s="13" t="s">
        <v>426</v>
      </c>
      <c r="H158" s="14">
        <v>12</v>
      </c>
    </row>
    <row r="159" spans="1:8" x14ac:dyDescent="0.25">
      <c r="A159" s="38"/>
      <c r="B159" s="27"/>
      <c r="C159" s="57"/>
      <c r="D159" s="57"/>
      <c r="E159" s="57"/>
      <c r="F159" s="57"/>
      <c r="G159" s="13" t="s">
        <v>425</v>
      </c>
      <c r="H159" s="14">
        <v>12</v>
      </c>
    </row>
    <row r="160" spans="1:8" x14ac:dyDescent="0.25">
      <c r="A160" s="38"/>
      <c r="B160" s="27"/>
      <c r="C160" s="57"/>
      <c r="D160" s="57"/>
      <c r="E160" s="57"/>
      <c r="F160" s="57"/>
      <c r="G160" s="13" t="s">
        <v>424</v>
      </c>
      <c r="H160" s="14">
        <v>15</v>
      </c>
    </row>
    <row r="161" spans="1:8" ht="16.5" thickBot="1" x14ac:dyDescent="0.3">
      <c r="A161" s="38"/>
      <c r="B161" s="27"/>
      <c r="C161" s="58"/>
      <c r="D161" s="58"/>
      <c r="E161" s="58"/>
      <c r="F161" s="58"/>
      <c r="G161" s="31" t="s">
        <v>8</v>
      </c>
      <c r="H161" s="33">
        <f>SUM(H153:H156,H158:H160,)</f>
        <v>77</v>
      </c>
    </row>
    <row r="162" spans="1:8" ht="216.75" customHeight="1" thickBot="1" x14ac:dyDescent="0.3">
      <c r="A162" s="39"/>
      <c r="B162" s="28"/>
      <c r="C162" s="35" t="s">
        <v>473</v>
      </c>
      <c r="D162" s="35"/>
      <c r="E162" s="35"/>
      <c r="F162" s="36"/>
      <c r="G162" s="32"/>
      <c r="H162" s="34"/>
    </row>
    <row r="163" spans="1:8" x14ac:dyDescent="0.25">
      <c r="A163" s="37">
        <v>7</v>
      </c>
      <c r="B163" s="26" t="s">
        <v>463</v>
      </c>
      <c r="C163" s="56" t="s">
        <v>383</v>
      </c>
      <c r="D163" s="56" t="s">
        <v>472</v>
      </c>
      <c r="E163" s="56" t="s">
        <v>471</v>
      </c>
      <c r="F163" s="56" t="s">
        <v>470</v>
      </c>
      <c r="G163" s="29" t="s">
        <v>423</v>
      </c>
      <c r="H163" s="30"/>
    </row>
    <row r="164" spans="1:8" ht="31.5" x14ac:dyDescent="0.25">
      <c r="A164" s="38"/>
      <c r="B164" s="27"/>
      <c r="C164" s="57"/>
      <c r="D164" s="57"/>
      <c r="E164" s="57"/>
      <c r="F164" s="57"/>
      <c r="G164" s="13" t="s">
        <v>206</v>
      </c>
      <c r="H164" s="14">
        <v>8</v>
      </c>
    </row>
    <row r="165" spans="1:8" ht="47.25" x14ac:dyDescent="0.25">
      <c r="A165" s="38"/>
      <c r="B165" s="27"/>
      <c r="C165" s="57"/>
      <c r="D165" s="57"/>
      <c r="E165" s="57"/>
      <c r="F165" s="57"/>
      <c r="G165" s="13" t="s">
        <v>438</v>
      </c>
      <c r="H165" s="14">
        <v>8</v>
      </c>
    </row>
    <row r="166" spans="1:8" ht="31.5" x14ac:dyDescent="0.25">
      <c r="A166" s="38"/>
      <c r="B166" s="27"/>
      <c r="C166" s="57"/>
      <c r="D166" s="57"/>
      <c r="E166" s="57"/>
      <c r="F166" s="57"/>
      <c r="G166" s="13" t="s">
        <v>437</v>
      </c>
      <c r="H166" s="14">
        <v>8</v>
      </c>
    </row>
    <row r="167" spans="1:8" ht="47.25" x14ac:dyDescent="0.25">
      <c r="A167" s="38"/>
      <c r="B167" s="27"/>
      <c r="C167" s="57"/>
      <c r="D167" s="57"/>
      <c r="E167" s="57"/>
      <c r="F167" s="57"/>
      <c r="G167" s="13" t="s">
        <v>196</v>
      </c>
      <c r="H167" s="14">
        <v>7</v>
      </c>
    </row>
    <row r="168" spans="1:8" ht="31.5" x14ac:dyDescent="0.25">
      <c r="A168" s="38"/>
      <c r="B168" s="27"/>
      <c r="C168" s="57"/>
      <c r="D168" s="57"/>
      <c r="E168" s="57"/>
      <c r="F168" s="57"/>
      <c r="G168" s="13" t="s">
        <v>110</v>
      </c>
      <c r="H168" s="14">
        <v>7</v>
      </c>
    </row>
    <row r="169" spans="1:8" x14ac:dyDescent="0.25">
      <c r="A169" s="38"/>
      <c r="B169" s="27"/>
      <c r="C169" s="57"/>
      <c r="D169" s="57"/>
      <c r="E169" s="57"/>
      <c r="F169" s="57"/>
      <c r="G169" s="13" t="s">
        <v>109</v>
      </c>
      <c r="H169" s="14">
        <v>8</v>
      </c>
    </row>
    <row r="170" spans="1:8" x14ac:dyDescent="0.25">
      <c r="A170" s="38"/>
      <c r="B170" s="27"/>
      <c r="C170" s="57"/>
      <c r="D170" s="57"/>
      <c r="E170" s="57"/>
      <c r="F170" s="57"/>
      <c r="G170" s="13" t="s">
        <v>167</v>
      </c>
      <c r="H170" s="14">
        <v>8</v>
      </c>
    </row>
    <row r="171" spans="1:8" ht="32.25" thickBot="1" x14ac:dyDescent="0.3">
      <c r="A171" s="38"/>
      <c r="B171" s="27"/>
      <c r="C171" s="57"/>
      <c r="D171" s="57"/>
      <c r="E171" s="57"/>
      <c r="F171" s="57"/>
      <c r="G171" s="13" t="s">
        <v>174</v>
      </c>
      <c r="H171" s="14">
        <v>7</v>
      </c>
    </row>
    <row r="172" spans="1:8" x14ac:dyDescent="0.25">
      <c r="A172" s="38"/>
      <c r="B172" s="27"/>
      <c r="C172" s="57"/>
      <c r="D172" s="57"/>
      <c r="E172" s="57"/>
      <c r="F172" s="57"/>
      <c r="G172" s="29" t="s">
        <v>151</v>
      </c>
      <c r="H172" s="30"/>
    </row>
    <row r="173" spans="1:8" ht="31.5" x14ac:dyDescent="0.25">
      <c r="A173" s="38"/>
      <c r="B173" s="27"/>
      <c r="C173" s="57"/>
      <c r="D173" s="57"/>
      <c r="E173" s="57"/>
      <c r="F173" s="57"/>
      <c r="G173" s="13" t="s">
        <v>436</v>
      </c>
      <c r="H173" s="14">
        <v>5</v>
      </c>
    </row>
    <row r="174" spans="1:8" ht="63" x14ac:dyDescent="0.25">
      <c r="A174" s="38"/>
      <c r="B174" s="27"/>
      <c r="C174" s="57"/>
      <c r="D174" s="57"/>
      <c r="E174" s="57"/>
      <c r="F174" s="57"/>
      <c r="G174" s="13" t="s">
        <v>452</v>
      </c>
      <c r="H174" s="14">
        <v>4</v>
      </c>
    </row>
    <row r="175" spans="1:8" ht="16.5" thickBot="1" x14ac:dyDescent="0.3">
      <c r="A175" s="38"/>
      <c r="B175" s="27"/>
      <c r="C175" s="58"/>
      <c r="D175" s="58"/>
      <c r="E175" s="58"/>
      <c r="F175" s="58"/>
      <c r="G175" s="31" t="s">
        <v>8</v>
      </c>
      <c r="H175" s="33">
        <f>SUM(H164:H171,H173:H174,)</f>
        <v>70</v>
      </c>
    </row>
    <row r="176" spans="1:8" ht="197.25" customHeight="1" thickBot="1" x14ac:dyDescent="0.3">
      <c r="A176" s="39"/>
      <c r="B176" s="28"/>
      <c r="C176" s="80" t="s">
        <v>469</v>
      </c>
      <c r="D176" s="80"/>
      <c r="E176" s="80"/>
      <c r="F176" s="81"/>
      <c r="G176" s="32"/>
      <c r="H176" s="34"/>
    </row>
    <row r="177" spans="1:8" x14ac:dyDescent="0.25">
      <c r="A177" s="37">
        <v>8</v>
      </c>
      <c r="B177" s="26" t="s">
        <v>449</v>
      </c>
      <c r="C177" s="56" t="s">
        <v>468</v>
      </c>
      <c r="D177" s="56" t="s">
        <v>467</v>
      </c>
      <c r="E177" s="56" t="s">
        <v>466</v>
      </c>
      <c r="F177" s="56" t="s">
        <v>465</v>
      </c>
      <c r="G177" s="29" t="s">
        <v>125</v>
      </c>
      <c r="H177" s="30"/>
    </row>
    <row r="178" spans="1:8" ht="31.5" x14ac:dyDescent="0.25">
      <c r="A178" s="38"/>
      <c r="B178" s="27"/>
      <c r="C178" s="57"/>
      <c r="D178" s="57"/>
      <c r="E178" s="57"/>
      <c r="F178" s="57"/>
      <c r="G178" s="13" t="s">
        <v>119</v>
      </c>
      <c r="H178" s="14">
        <v>15</v>
      </c>
    </row>
    <row r="179" spans="1:8" x14ac:dyDescent="0.25">
      <c r="A179" s="38"/>
      <c r="B179" s="27"/>
      <c r="C179" s="57"/>
      <c r="D179" s="57"/>
      <c r="E179" s="57"/>
      <c r="F179" s="57"/>
      <c r="G179" s="13" t="s">
        <v>118</v>
      </c>
      <c r="H179" s="14">
        <v>5</v>
      </c>
    </row>
    <row r="180" spans="1:8" ht="32.25" thickBot="1" x14ac:dyDescent="0.3">
      <c r="A180" s="38"/>
      <c r="B180" s="27"/>
      <c r="C180" s="57"/>
      <c r="D180" s="57"/>
      <c r="E180" s="57"/>
      <c r="F180" s="57"/>
      <c r="G180" s="13" t="s">
        <v>117</v>
      </c>
      <c r="H180" s="14">
        <v>12</v>
      </c>
    </row>
    <row r="181" spans="1:8" x14ac:dyDescent="0.25">
      <c r="A181" s="38"/>
      <c r="B181" s="27"/>
      <c r="C181" s="57"/>
      <c r="D181" s="57"/>
      <c r="E181" s="57"/>
      <c r="F181" s="57"/>
      <c r="G181" s="29" t="s">
        <v>107</v>
      </c>
      <c r="H181" s="30"/>
    </row>
    <row r="182" spans="1:8" x14ac:dyDescent="0.25">
      <c r="A182" s="38"/>
      <c r="B182" s="27"/>
      <c r="C182" s="57"/>
      <c r="D182" s="57"/>
      <c r="E182" s="57"/>
      <c r="F182" s="57"/>
      <c r="G182" s="13" t="s">
        <v>106</v>
      </c>
      <c r="H182" s="14">
        <v>10</v>
      </c>
    </row>
    <row r="183" spans="1:8" ht="32.25" thickBot="1" x14ac:dyDescent="0.3">
      <c r="A183" s="38"/>
      <c r="B183" s="27"/>
      <c r="C183" s="57"/>
      <c r="D183" s="57"/>
      <c r="E183" s="57"/>
      <c r="F183" s="57"/>
      <c r="G183" s="13" t="s">
        <v>105</v>
      </c>
      <c r="H183" s="14">
        <v>10</v>
      </c>
    </row>
    <row r="184" spans="1:8" x14ac:dyDescent="0.25">
      <c r="A184" s="38"/>
      <c r="B184" s="27"/>
      <c r="C184" s="57"/>
      <c r="D184" s="57"/>
      <c r="E184" s="57"/>
      <c r="F184" s="57"/>
      <c r="G184" s="29" t="s">
        <v>423</v>
      </c>
      <c r="H184" s="30"/>
    </row>
    <row r="185" spans="1:8" ht="31.5" x14ac:dyDescent="0.25">
      <c r="A185" s="38"/>
      <c r="B185" s="27"/>
      <c r="C185" s="57"/>
      <c r="D185" s="57"/>
      <c r="E185" s="57"/>
      <c r="F185" s="57"/>
      <c r="G185" s="13" t="s">
        <v>110</v>
      </c>
      <c r="H185" s="14">
        <v>5</v>
      </c>
    </row>
    <row r="186" spans="1:8" ht="16.5" thickBot="1" x14ac:dyDescent="0.3">
      <c r="A186" s="38"/>
      <c r="B186" s="27"/>
      <c r="C186" s="57"/>
      <c r="D186" s="57"/>
      <c r="E186" s="57"/>
      <c r="F186" s="57"/>
      <c r="G186" s="13" t="s">
        <v>109</v>
      </c>
      <c r="H186" s="14">
        <v>9</v>
      </c>
    </row>
    <row r="187" spans="1:8" x14ac:dyDescent="0.25">
      <c r="A187" s="38"/>
      <c r="B187" s="27"/>
      <c r="C187" s="57"/>
      <c r="D187" s="57"/>
      <c r="E187" s="57"/>
      <c r="F187" s="57"/>
      <c r="G187" s="29" t="s">
        <v>151</v>
      </c>
      <c r="H187" s="30"/>
    </row>
    <row r="188" spans="1:8" ht="31.5" x14ac:dyDescent="0.25">
      <c r="A188" s="38"/>
      <c r="B188" s="27"/>
      <c r="C188" s="57"/>
      <c r="D188" s="57"/>
      <c r="E188" s="57"/>
      <c r="F188" s="57"/>
      <c r="G188" s="13" t="s">
        <v>436</v>
      </c>
      <c r="H188" s="14">
        <v>4</v>
      </c>
    </row>
    <row r="189" spans="1:8" ht="63" x14ac:dyDescent="0.25">
      <c r="A189" s="38"/>
      <c r="B189" s="27"/>
      <c r="C189" s="57"/>
      <c r="D189" s="57"/>
      <c r="E189" s="57"/>
      <c r="F189" s="57"/>
      <c r="G189" s="13" t="s">
        <v>451</v>
      </c>
      <c r="H189" s="14">
        <v>2</v>
      </c>
    </row>
    <row r="190" spans="1:8" ht="16.5" thickBot="1" x14ac:dyDescent="0.3">
      <c r="A190" s="38"/>
      <c r="B190" s="27"/>
      <c r="C190" s="58"/>
      <c r="D190" s="58"/>
      <c r="E190" s="58"/>
      <c r="F190" s="58"/>
      <c r="G190" s="31" t="s">
        <v>8</v>
      </c>
      <c r="H190" s="33">
        <f>SUM(H178:H180,H182:H183,H185:H186,H188:H189)</f>
        <v>72</v>
      </c>
    </row>
    <row r="191" spans="1:8" ht="222.75" customHeight="1" thickBot="1" x14ac:dyDescent="0.3">
      <c r="A191" s="39"/>
      <c r="B191" s="28"/>
      <c r="C191" s="35" t="s">
        <v>464</v>
      </c>
      <c r="D191" s="35"/>
      <c r="E191" s="35"/>
      <c r="F191" s="36"/>
      <c r="G191" s="32"/>
      <c r="H191" s="34"/>
    </row>
    <row r="192" spans="1:8" x14ac:dyDescent="0.25">
      <c r="A192" s="37">
        <v>9</v>
      </c>
      <c r="B192" s="26" t="s">
        <v>463</v>
      </c>
      <c r="C192" s="56" t="s">
        <v>462</v>
      </c>
      <c r="D192" s="56" t="s">
        <v>377</v>
      </c>
      <c r="E192" s="56" t="s">
        <v>461</v>
      </c>
      <c r="F192" s="56" t="s">
        <v>460</v>
      </c>
      <c r="G192" s="29" t="s">
        <v>125</v>
      </c>
      <c r="H192" s="30"/>
    </row>
    <row r="193" spans="1:8" ht="31.5" x14ac:dyDescent="0.25">
      <c r="A193" s="38"/>
      <c r="B193" s="27"/>
      <c r="C193" s="57"/>
      <c r="D193" s="57"/>
      <c r="E193" s="57"/>
      <c r="F193" s="57"/>
      <c r="G193" s="13" t="s">
        <v>142</v>
      </c>
      <c r="H193" s="14">
        <v>10</v>
      </c>
    </row>
    <row r="194" spans="1:8" ht="31.5" x14ac:dyDescent="0.25">
      <c r="A194" s="38"/>
      <c r="B194" s="27"/>
      <c r="C194" s="57"/>
      <c r="D194" s="57"/>
      <c r="E194" s="57"/>
      <c r="F194" s="57"/>
      <c r="G194" s="13" t="s">
        <v>140</v>
      </c>
      <c r="H194" s="14">
        <v>10</v>
      </c>
    </row>
    <row r="195" spans="1:8" ht="31.5" x14ac:dyDescent="0.25">
      <c r="A195" s="38"/>
      <c r="B195" s="27"/>
      <c r="C195" s="57"/>
      <c r="D195" s="57"/>
      <c r="E195" s="57"/>
      <c r="F195" s="57"/>
      <c r="G195" s="13" t="s">
        <v>123</v>
      </c>
      <c r="H195" s="14">
        <v>8</v>
      </c>
    </row>
    <row r="196" spans="1:8" x14ac:dyDescent="0.25">
      <c r="A196" s="38"/>
      <c r="B196" s="27"/>
      <c r="C196" s="57"/>
      <c r="D196" s="57"/>
      <c r="E196" s="57"/>
      <c r="F196" s="57"/>
      <c r="G196" s="13" t="s">
        <v>122</v>
      </c>
      <c r="H196" s="14">
        <v>8</v>
      </c>
    </row>
    <row r="197" spans="1:8" x14ac:dyDescent="0.25">
      <c r="A197" s="38"/>
      <c r="B197" s="27"/>
      <c r="C197" s="57"/>
      <c r="D197" s="57"/>
      <c r="E197" s="57"/>
      <c r="F197" s="57"/>
      <c r="G197" s="13" t="s">
        <v>120</v>
      </c>
      <c r="H197" s="14">
        <v>6</v>
      </c>
    </row>
    <row r="198" spans="1:8" ht="31.5" x14ac:dyDescent="0.25">
      <c r="A198" s="38"/>
      <c r="B198" s="27"/>
      <c r="C198" s="57"/>
      <c r="D198" s="57"/>
      <c r="E198" s="57"/>
      <c r="F198" s="57"/>
      <c r="G198" s="13" t="s">
        <v>119</v>
      </c>
      <c r="H198" s="14">
        <v>7</v>
      </c>
    </row>
    <row r="199" spans="1:8" x14ac:dyDescent="0.25">
      <c r="A199" s="38"/>
      <c r="B199" s="27"/>
      <c r="C199" s="57"/>
      <c r="D199" s="57"/>
      <c r="E199" s="57"/>
      <c r="F199" s="57"/>
      <c r="G199" s="13" t="s">
        <v>118</v>
      </c>
      <c r="H199" s="14">
        <v>7</v>
      </c>
    </row>
    <row r="200" spans="1:8" ht="31.5" x14ac:dyDescent="0.25">
      <c r="A200" s="38"/>
      <c r="B200" s="27"/>
      <c r="C200" s="57"/>
      <c r="D200" s="57"/>
      <c r="E200" s="57"/>
      <c r="F200" s="57"/>
      <c r="G200" s="13" t="s">
        <v>117</v>
      </c>
      <c r="H200" s="14">
        <v>8</v>
      </c>
    </row>
    <row r="201" spans="1:8" ht="16.5" thickBot="1" x14ac:dyDescent="0.3">
      <c r="A201" s="38"/>
      <c r="B201" s="27"/>
      <c r="C201" s="57"/>
      <c r="D201" s="57"/>
      <c r="E201" s="57"/>
      <c r="F201" s="57"/>
      <c r="G201" s="13" t="s">
        <v>308</v>
      </c>
      <c r="H201" s="14">
        <v>4</v>
      </c>
    </row>
    <row r="202" spans="1:8" x14ac:dyDescent="0.25">
      <c r="A202" s="38"/>
      <c r="B202" s="27"/>
      <c r="C202" s="57"/>
      <c r="D202" s="57"/>
      <c r="E202" s="57"/>
      <c r="F202" s="57"/>
      <c r="G202" s="66" t="s">
        <v>439</v>
      </c>
      <c r="H202" s="67"/>
    </row>
    <row r="203" spans="1:8" ht="31.5" x14ac:dyDescent="0.25">
      <c r="A203" s="38"/>
      <c r="B203" s="27"/>
      <c r="C203" s="57"/>
      <c r="D203" s="57"/>
      <c r="E203" s="57"/>
      <c r="F203" s="57"/>
      <c r="G203" s="13" t="s">
        <v>177</v>
      </c>
      <c r="H203" s="14">
        <v>5</v>
      </c>
    </row>
    <row r="204" spans="1:8" ht="31.5" x14ac:dyDescent="0.25">
      <c r="A204" s="38"/>
      <c r="B204" s="27"/>
      <c r="C204" s="57"/>
      <c r="D204" s="57"/>
      <c r="E204" s="57"/>
      <c r="F204" s="57"/>
      <c r="G204" s="13" t="s">
        <v>193</v>
      </c>
      <c r="H204" s="14">
        <v>5</v>
      </c>
    </row>
    <row r="205" spans="1:8" ht="31.5" x14ac:dyDescent="0.25">
      <c r="A205" s="38"/>
      <c r="B205" s="27"/>
      <c r="C205" s="57"/>
      <c r="D205" s="57"/>
      <c r="E205" s="57"/>
      <c r="F205" s="57"/>
      <c r="G205" s="13" t="s">
        <v>192</v>
      </c>
      <c r="H205" s="14">
        <v>7</v>
      </c>
    </row>
    <row r="206" spans="1:8" ht="31.5" x14ac:dyDescent="0.25">
      <c r="A206" s="38"/>
      <c r="B206" s="27"/>
      <c r="C206" s="57"/>
      <c r="D206" s="57"/>
      <c r="E206" s="57"/>
      <c r="F206" s="57"/>
      <c r="G206" s="13" t="s">
        <v>190</v>
      </c>
      <c r="H206" s="14">
        <v>7</v>
      </c>
    </row>
    <row r="207" spans="1:8" x14ac:dyDescent="0.25">
      <c r="A207" s="38"/>
      <c r="B207" s="27"/>
      <c r="C207" s="57"/>
      <c r="D207" s="57"/>
      <c r="E207" s="57"/>
      <c r="F207" s="57"/>
      <c r="G207" s="13" t="s">
        <v>136</v>
      </c>
      <c r="H207" s="14">
        <v>6</v>
      </c>
    </row>
    <row r="208" spans="1:8" ht="31.5" x14ac:dyDescent="0.25">
      <c r="A208" s="38"/>
      <c r="B208" s="27"/>
      <c r="C208" s="57"/>
      <c r="D208" s="57"/>
      <c r="E208" s="57"/>
      <c r="F208" s="57"/>
      <c r="G208" s="13" t="s">
        <v>189</v>
      </c>
      <c r="H208" s="14">
        <v>6</v>
      </c>
    </row>
    <row r="209" spans="1:8" ht="31.5" x14ac:dyDescent="0.25">
      <c r="A209" s="38"/>
      <c r="B209" s="27"/>
      <c r="C209" s="57"/>
      <c r="D209" s="57"/>
      <c r="E209" s="57"/>
      <c r="F209" s="57"/>
      <c r="G209" s="13" t="s">
        <v>135</v>
      </c>
      <c r="H209" s="14">
        <v>6</v>
      </c>
    </row>
    <row r="210" spans="1:8" ht="16.5" thickBot="1" x14ac:dyDescent="0.3">
      <c r="A210" s="38"/>
      <c r="B210" s="27"/>
      <c r="C210" s="57"/>
      <c r="D210" s="57"/>
      <c r="E210" s="57"/>
      <c r="F210" s="57"/>
      <c r="G210" s="13" t="s">
        <v>308</v>
      </c>
      <c r="H210" s="14">
        <v>3</v>
      </c>
    </row>
    <row r="211" spans="1:8" x14ac:dyDescent="0.25">
      <c r="A211" s="38"/>
      <c r="B211" s="27"/>
      <c r="C211" s="57"/>
      <c r="D211" s="57"/>
      <c r="E211" s="57"/>
      <c r="F211" s="57"/>
      <c r="G211" s="29" t="s">
        <v>107</v>
      </c>
      <c r="H211" s="30"/>
    </row>
    <row r="212" spans="1:8" ht="47.25" x14ac:dyDescent="0.25">
      <c r="A212" s="38"/>
      <c r="B212" s="27"/>
      <c r="C212" s="57"/>
      <c r="D212" s="57"/>
      <c r="E212" s="57"/>
      <c r="F212" s="57"/>
      <c r="G212" s="13" t="s">
        <v>429</v>
      </c>
      <c r="H212" s="14">
        <v>8</v>
      </c>
    </row>
    <row r="213" spans="1:8" x14ac:dyDescent="0.25">
      <c r="A213" s="38"/>
      <c r="B213" s="27"/>
      <c r="C213" s="57"/>
      <c r="D213" s="57"/>
      <c r="E213" s="57"/>
      <c r="F213" s="57"/>
      <c r="G213" s="13" t="s">
        <v>106</v>
      </c>
      <c r="H213" s="14">
        <v>7</v>
      </c>
    </row>
    <row r="214" spans="1:8" x14ac:dyDescent="0.25">
      <c r="A214" s="38"/>
      <c r="B214" s="27"/>
      <c r="C214" s="57"/>
      <c r="D214" s="57"/>
      <c r="E214" s="57"/>
      <c r="F214" s="57"/>
      <c r="G214" s="13" t="s">
        <v>428</v>
      </c>
      <c r="H214" s="14">
        <v>7</v>
      </c>
    </row>
    <row r="215" spans="1:8" ht="32.25" thickBot="1" x14ac:dyDescent="0.3">
      <c r="A215" s="38"/>
      <c r="B215" s="27"/>
      <c r="C215" s="57"/>
      <c r="D215" s="57"/>
      <c r="E215" s="57"/>
      <c r="F215" s="57"/>
      <c r="G215" s="13" t="s">
        <v>105</v>
      </c>
      <c r="H215" s="14">
        <v>7</v>
      </c>
    </row>
    <row r="216" spans="1:8" x14ac:dyDescent="0.25">
      <c r="A216" s="38"/>
      <c r="B216" s="27"/>
      <c r="C216" s="57"/>
      <c r="D216" s="57"/>
      <c r="E216" s="57"/>
      <c r="F216" s="57"/>
      <c r="G216" s="29" t="s">
        <v>427</v>
      </c>
      <c r="H216" s="30"/>
    </row>
    <row r="217" spans="1:8" ht="31.5" x14ac:dyDescent="0.25">
      <c r="A217" s="38"/>
      <c r="B217" s="27"/>
      <c r="C217" s="57"/>
      <c r="D217" s="57"/>
      <c r="E217" s="57"/>
      <c r="F217" s="57"/>
      <c r="G217" s="13" t="s">
        <v>426</v>
      </c>
      <c r="H217" s="14">
        <v>4</v>
      </c>
    </row>
    <row r="218" spans="1:8" x14ac:dyDescent="0.25">
      <c r="A218" s="38"/>
      <c r="B218" s="27"/>
      <c r="C218" s="57"/>
      <c r="D218" s="57"/>
      <c r="E218" s="57"/>
      <c r="F218" s="57"/>
      <c r="G218" s="13" t="s">
        <v>425</v>
      </c>
      <c r="H218" s="14">
        <v>4</v>
      </c>
    </row>
    <row r="219" spans="1:8" x14ac:dyDescent="0.25">
      <c r="A219" s="38"/>
      <c r="B219" s="27"/>
      <c r="C219" s="57"/>
      <c r="D219" s="57"/>
      <c r="E219" s="57"/>
      <c r="F219" s="57"/>
      <c r="G219" s="13" t="s">
        <v>424</v>
      </c>
      <c r="H219" s="14">
        <v>3</v>
      </c>
    </row>
    <row r="220" spans="1:8" ht="16.5" thickBot="1" x14ac:dyDescent="0.3">
      <c r="A220" s="38"/>
      <c r="B220" s="27"/>
      <c r="C220" s="58"/>
      <c r="D220" s="58"/>
      <c r="E220" s="58"/>
      <c r="F220" s="58"/>
      <c r="G220" s="31" t="s">
        <v>8</v>
      </c>
      <c r="H220" s="33">
        <f>SUM(H193:H201,H203:H210,H212:H215,H217:H219,)</f>
        <v>153</v>
      </c>
    </row>
    <row r="221" spans="1:8" ht="242.25" customHeight="1" thickBot="1" x14ac:dyDescent="0.3">
      <c r="A221" s="39"/>
      <c r="B221" s="28"/>
      <c r="C221" s="35" t="s">
        <v>459</v>
      </c>
      <c r="D221" s="35"/>
      <c r="E221" s="35"/>
      <c r="F221" s="36"/>
      <c r="G221" s="32"/>
      <c r="H221" s="34"/>
    </row>
    <row r="222" spans="1:8" x14ac:dyDescent="0.25">
      <c r="A222" s="37">
        <v>10</v>
      </c>
      <c r="B222" s="26" t="s">
        <v>443</v>
      </c>
      <c r="C222" s="56" t="s">
        <v>458</v>
      </c>
      <c r="D222" s="56" t="s">
        <v>181</v>
      </c>
      <c r="E222" s="56" t="s">
        <v>457</v>
      </c>
      <c r="F222" s="56" t="s">
        <v>456</v>
      </c>
      <c r="G222" s="66" t="s">
        <v>439</v>
      </c>
      <c r="H222" s="67"/>
    </row>
    <row r="223" spans="1:8" ht="31.5" x14ac:dyDescent="0.25">
      <c r="A223" s="38"/>
      <c r="B223" s="27"/>
      <c r="C223" s="57"/>
      <c r="D223" s="57"/>
      <c r="E223" s="57"/>
      <c r="F223" s="57"/>
      <c r="G223" s="13" t="s">
        <v>177</v>
      </c>
      <c r="H223" s="14">
        <v>5</v>
      </c>
    </row>
    <row r="224" spans="1:8" ht="31.5" x14ac:dyDescent="0.25">
      <c r="A224" s="38"/>
      <c r="B224" s="27"/>
      <c r="C224" s="57"/>
      <c r="D224" s="57"/>
      <c r="E224" s="57"/>
      <c r="F224" s="57"/>
      <c r="G224" s="13" t="s">
        <v>193</v>
      </c>
      <c r="H224" s="14">
        <v>4</v>
      </c>
    </row>
    <row r="225" spans="1:8" ht="31.5" x14ac:dyDescent="0.25">
      <c r="A225" s="38"/>
      <c r="B225" s="27"/>
      <c r="C225" s="57"/>
      <c r="D225" s="57"/>
      <c r="E225" s="57"/>
      <c r="F225" s="57"/>
      <c r="G225" s="13" t="s">
        <v>135</v>
      </c>
      <c r="H225" s="14">
        <v>25</v>
      </c>
    </row>
    <row r="226" spans="1:8" ht="16.5" thickBot="1" x14ac:dyDescent="0.3">
      <c r="A226" s="38"/>
      <c r="B226" s="27"/>
      <c r="C226" s="57"/>
      <c r="D226" s="57"/>
      <c r="E226" s="57"/>
      <c r="F226" s="57"/>
      <c r="G226" s="13" t="s">
        <v>308</v>
      </c>
      <c r="H226" s="14">
        <v>5</v>
      </c>
    </row>
    <row r="227" spans="1:8" x14ac:dyDescent="0.25">
      <c r="A227" s="38"/>
      <c r="B227" s="27"/>
      <c r="C227" s="57"/>
      <c r="D227" s="57"/>
      <c r="E227" s="57"/>
      <c r="F227" s="57"/>
      <c r="G227" s="29" t="s">
        <v>107</v>
      </c>
      <c r="H227" s="30"/>
    </row>
    <row r="228" spans="1:8" ht="16.5" thickBot="1" x14ac:dyDescent="0.3">
      <c r="A228" s="38"/>
      <c r="B228" s="27"/>
      <c r="C228" s="57"/>
      <c r="D228" s="57"/>
      <c r="E228" s="57"/>
      <c r="F228" s="57"/>
      <c r="G228" s="13" t="s">
        <v>428</v>
      </c>
      <c r="H228" s="14">
        <v>5</v>
      </c>
    </row>
    <row r="229" spans="1:8" x14ac:dyDescent="0.25">
      <c r="A229" s="38"/>
      <c r="B229" s="27"/>
      <c r="C229" s="57"/>
      <c r="D229" s="57"/>
      <c r="E229" s="57"/>
      <c r="F229" s="57"/>
      <c r="G229" s="29" t="s">
        <v>427</v>
      </c>
      <c r="H229" s="30"/>
    </row>
    <row r="230" spans="1:8" ht="31.5" x14ac:dyDescent="0.25">
      <c r="A230" s="38"/>
      <c r="B230" s="27"/>
      <c r="C230" s="57"/>
      <c r="D230" s="57"/>
      <c r="E230" s="57"/>
      <c r="F230" s="57"/>
      <c r="G230" s="13" t="s">
        <v>426</v>
      </c>
      <c r="H230" s="14">
        <v>15</v>
      </c>
    </row>
    <row r="231" spans="1:8" x14ac:dyDescent="0.25">
      <c r="A231" s="38"/>
      <c r="B231" s="27"/>
      <c r="C231" s="57"/>
      <c r="D231" s="57"/>
      <c r="E231" s="57"/>
      <c r="F231" s="57"/>
      <c r="G231" s="13" t="s">
        <v>425</v>
      </c>
      <c r="H231" s="14">
        <v>20</v>
      </c>
    </row>
    <row r="232" spans="1:8" ht="16.5" thickBot="1" x14ac:dyDescent="0.3">
      <c r="A232" s="38"/>
      <c r="B232" s="27"/>
      <c r="C232" s="57"/>
      <c r="D232" s="57"/>
      <c r="E232" s="57"/>
      <c r="F232" s="57"/>
      <c r="G232" s="13" t="s">
        <v>424</v>
      </c>
      <c r="H232" s="14">
        <v>20</v>
      </c>
    </row>
    <row r="233" spans="1:8" x14ac:dyDescent="0.25">
      <c r="A233" s="38"/>
      <c r="B233" s="27"/>
      <c r="C233" s="57"/>
      <c r="D233" s="57"/>
      <c r="E233" s="57"/>
      <c r="F233" s="57"/>
      <c r="G233" s="29" t="s">
        <v>423</v>
      </c>
      <c r="H233" s="30"/>
    </row>
    <row r="234" spans="1:8" ht="31.5" x14ac:dyDescent="0.25">
      <c r="A234" s="38"/>
      <c r="B234" s="27"/>
      <c r="C234" s="57"/>
      <c r="D234" s="57"/>
      <c r="E234" s="57"/>
      <c r="F234" s="57"/>
      <c r="G234" s="13" t="s">
        <v>437</v>
      </c>
      <c r="H234" s="14">
        <v>8</v>
      </c>
    </row>
    <row r="235" spans="1:8" ht="47.25" x14ac:dyDescent="0.25">
      <c r="A235" s="38"/>
      <c r="B235" s="27"/>
      <c r="C235" s="57"/>
      <c r="D235" s="57"/>
      <c r="E235" s="57"/>
      <c r="F235" s="57"/>
      <c r="G235" s="13" t="s">
        <v>196</v>
      </c>
      <c r="H235" s="14">
        <v>4</v>
      </c>
    </row>
    <row r="236" spans="1:8" ht="32.25" thickBot="1" x14ac:dyDescent="0.3">
      <c r="A236" s="38"/>
      <c r="B236" s="27"/>
      <c r="C236" s="57"/>
      <c r="D236" s="57"/>
      <c r="E236" s="57"/>
      <c r="F236" s="57"/>
      <c r="G236" s="13" t="s">
        <v>174</v>
      </c>
      <c r="H236" s="14">
        <v>6</v>
      </c>
    </row>
    <row r="237" spans="1:8" x14ac:dyDescent="0.25">
      <c r="A237" s="38"/>
      <c r="B237" s="27"/>
      <c r="C237" s="57"/>
      <c r="D237" s="57"/>
      <c r="E237" s="57"/>
      <c r="F237" s="57"/>
      <c r="G237" s="29" t="s">
        <v>151</v>
      </c>
      <c r="H237" s="30"/>
    </row>
    <row r="238" spans="1:8" ht="31.5" x14ac:dyDescent="0.25">
      <c r="A238" s="38"/>
      <c r="B238" s="27"/>
      <c r="C238" s="57"/>
      <c r="D238" s="57"/>
      <c r="E238" s="57"/>
      <c r="F238" s="57"/>
      <c r="G238" s="13" t="s">
        <v>436</v>
      </c>
      <c r="H238" s="14">
        <v>5</v>
      </c>
    </row>
    <row r="239" spans="1:8" ht="63" x14ac:dyDescent="0.25">
      <c r="A239" s="38"/>
      <c r="B239" s="27"/>
      <c r="C239" s="57"/>
      <c r="D239" s="57"/>
      <c r="E239" s="57"/>
      <c r="F239" s="57"/>
      <c r="G239" s="13" t="s">
        <v>451</v>
      </c>
      <c r="H239" s="14">
        <v>2</v>
      </c>
    </row>
    <row r="240" spans="1:8" ht="31.5" x14ac:dyDescent="0.25">
      <c r="A240" s="38"/>
      <c r="B240" s="27"/>
      <c r="C240" s="57"/>
      <c r="D240" s="57"/>
      <c r="E240" s="57"/>
      <c r="F240" s="57"/>
      <c r="G240" s="13" t="s">
        <v>361</v>
      </c>
      <c r="H240" s="14">
        <v>2</v>
      </c>
    </row>
    <row r="241" spans="1:8" ht="31.5" x14ac:dyDescent="0.25">
      <c r="A241" s="38"/>
      <c r="B241" s="27"/>
      <c r="C241" s="57"/>
      <c r="D241" s="57"/>
      <c r="E241" s="57"/>
      <c r="F241" s="57"/>
      <c r="G241" s="13" t="s">
        <v>149</v>
      </c>
      <c r="H241" s="14">
        <v>6</v>
      </c>
    </row>
    <row r="242" spans="1:8" ht="16.5" thickBot="1" x14ac:dyDescent="0.3">
      <c r="A242" s="38"/>
      <c r="B242" s="27"/>
      <c r="C242" s="58"/>
      <c r="D242" s="58"/>
      <c r="E242" s="58"/>
      <c r="F242" s="58"/>
      <c r="G242" s="31" t="s">
        <v>8</v>
      </c>
      <c r="H242" s="33">
        <f>SUM(H223:H226,H228:H228,H230:H232,H234:H236,H238:H241)</f>
        <v>132</v>
      </c>
    </row>
    <row r="243" spans="1:8" ht="192.75" customHeight="1" thickBot="1" x14ac:dyDescent="0.3">
      <c r="A243" s="39"/>
      <c r="B243" s="28"/>
      <c r="C243" s="35" t="s">
        <v>455</v>
      </c>
      <c r="D243" s="35"/>
      <c r="E243" s="35"/>
      <c r="F243" s="36"/>
      <c r="G243" s="32"/>
      <c r="H243" s="34"/>
    </row>
    <row r="244" spans="1:8" x14ac:dyDescent="0.25">
      <c r="A244" s="37">
        <v>11</v>
      </c>
      <c r="B244" s="26" t="s">
        <v>449</v>
      </c>
      <c r="C244" s="56" t="s">
        <v>454</v>
      </c>
      <c r="D244" s="56" t="s">
        <v>365</v>
      </c>
      <c r="E244" s="56" t="s">
        <v>453</v>
      </c>
      <c r="F244" s="56" t="s">
        <v>363</v>
      </c>
      <c r="G244" s="29" t="s">
        <v>125</v>
      </c>
      <c r="H244" s="30"/>
    </row>
    <row r="245" spans="1:8" ht="31.5" x14ac:dyDescent="0.25">
      <c r="A245" s="38"/>
      <c r="B245" s="27"/>
      <c r="C245" s="57"/>
      <c r="D245" s="57"/>
      <c r="E245" s="57"/>
      <c r="F245" s="57"/>
      <c r="G245" s="13" t="s">
        <v>119</v>
      </c>
      <c r="H245" s="14">
        <v>3</v>
      </c>
    </row>
    <row r="246" spans="1:8" x14ac:dyDescent="0.25">
      <c r="A246" s="38"/>
      <c r="B246" s="27"/>
      <c r="C246" s="57"/>
      <c r="D246" s="57"/>
      <c r="E246" s="57"/>
      <c r="F246" s="57"/>
      <c r="G246" s="13" t="s">
        <v>118</v>
      </c>
      <c r="H246" s="14">
        <v>3</v>
      </c>
    </row>
    <row r="247" spans="1:8" ht="31.5" x14ac:dyDescent="0.25">
      <c r="A247" s="38"/>
      <c r="B247" s="27"/>
      <c r="C247" s="57"/>
      <c r="D247" s="57"/>
      <c r="E247" s="57"/>
      <c r="F247" s="57"/>
      <c r="G247" s="13" t="s">
        <v>117</v>
      </c>
      <c r="H247" s="14">
        <v>3</v>
      </c>
    </row>
    <row r="248" spans="1:8" ht="16.5" thickBot="1" x14ac:dyDescent="0.3">
      <c r="A248" s="38"/>
      <c r="B248" s="27"/>
      <c r="C248" s="57"/>
      <c r="D248" s="57"/>
      <c r="E248" s="57"/>
      <c r="F248" s="57"/>
      <c r="G248" s="13" t="s">
        <v>308</v>
      </c>
      <c r="H248" s="14">
        <v>2</v>
      </c>
    </row>
    <row r="249" spans="1:8" x14ac:dyDescent="0.25">
      <c r="A249" s="38"/>
      <c r="B249" s="27"/>
      <c r="C249" s="57"/>
      <c r="D249" s="57"/>
      <c r="E249" s="57"/>
      <c r="F249" s="57"/>
      <c r="G249" s="66" t="s">
        <v>439</v>
      </c>
      <c r="H249" s="67"/>
    </row>
    <row r="250" spans="1:8" ht="32.25" thickBot="1" x14ac:dyDescent="0.3">
      <c r="A250" s="38"/>
      <c r="B250" s="27"/>
      <c r="C250" s="57"/>
      <c r="D250" s="57"/>
      <c r="E250" s="57"/>
      <c r="F250" s="57"/>
      <c r="G250" s="13" t="s">
        <v>189</v>
      </c>
      <c r="H250" s="14">
        <v>3</v>
      </c>
    </row>
    <row r="251" spans="1:8" x14ac:dyDescent="0.25">
      <c r="A251" s="38"/>
      <c r="B251" s="27"/>
      <c r="C251" s="57"/>
      <c r="D251" s="57"/>
      <c r="E251" s="57"/>
      <c r="F251" s="57"/>
      <c r="G251" s="29" t="s">
        <v>107</v>
      </c>
      <c r="H251" s="30"/>
    </row>
    <row r="252" spans="1:8" ht="47.25" x14ac:dyDescent="0.25">
      <c r="A252" s="38"/>
      <c r="B252" s="27"/>
      <c r="C252" s="57"/>
      <c r="D252" s="57"/>
      <c r="E252" s="57"/>
      <c r="F252" s="57"/>
      <c r="G252" s="13" t="s">
        <v>429</v>
      </c>
      <c r="H252" s="14">
        <v>3</v>
      </c>
    </row>
    <row r="253" spans="1:8" x14ac:dyDescent="0.25">
      <c r="A253" s="38"/>
      <c r="B253" s="27"/>
      <c r="C253" s="57"/>
      <c r="D253" s="57"/>
      <c r="E253" s="57"/>
      <c r="F253" s="57"/>
      <c r="G253" s="13" t="s">
        <v>106</v>
      </c>
      <c r="H253" s="14">
        <v>2</v>
      </c>
    </row>
    <row r="254" spans="1:8" x14ac:dyDescent="0.25">
      <c r="A254" s="38"/>
      <c r="B254" s="27"/>
      <c r="C254" s="57"/>
      <c r="D254" s="57"/>
      <c r="E254" s="57"/>
      <c r="F254" s="57"/>
      <c r="G254" s="13" t="s">
        <v>428</v>
      </c>
      <c r="H254" s="14">
        <v>2</v>
      </c>
    </row>
    <row r="255" spans="1:8" ht="32.25" thickBot="1" x14ac:dyDescent="0.3">
      <c r="A255" s="38"/>
      <c r="B255" s="27"/>
      <c r="C255" s="57"/>
      <c r="D255" s="57"/>
      <c r="E255" s="57"/>
      <c r="F255" s="57"/>
      <c r="G255" s="13" t="s">
        <v>105</v>
      </c>
      <c r="H255" s="14">
        <v>3</v>
      </c>
    </row>
    <row r="256" spans="1:8" x14ac:dyDescent="0.25">
      <c r="A256" s="38"/>
      <c r="B256" s="27"/>
      <c r="C256" s="57"/>
      <c r="D256" s="57"/>
      <c r="E256" s="57"/>
      <c r="F256" s="57"/>
      <c r="G256" s="29" t="s">
        <v>423</v>
      </c>
      <c r="H256" s="30"/>
    </row>
    <row r="257" spans="1:8" ht="31.5" x14ac:dyDescent="0.25">
      <c r="A257" s="38"/>
      <c r="B257" s="27"/>
      <c r="C257" s="57"/>
      <c r="D257" s="57"/>
      <c r="E257" s="57"/>
      <c r="F257" s="57"/>
      <c r="G257" s="13" t="s">
        <v>206</v>
      </c>
      <c r="H257" s="14">
        <v>3</v>
      </c>
    </row>
    <row r="258" spans="1:8" ht="31.5" x14ac:dyDescent="0.25">
      <c r="A258" s="38"/>
      <c r="B258" s="27"/>
      <c r="C258" s="57"/>
      <c r="D258" s="57"/>
      <c r="E258" s="57"/>
      <c r="F258" s="57"/>
      <c r="G258" s="13" t="s">
        <v>110</v>
      </c>
      <c r="H258" s="14">
        <v>2</v>
      </c>
    </row>
    <row r="259" spans="1:8" x14ac:dyDescent="0.25">
      <c r="A259" s="38"/>
      <c r="B259" s="27"/>
      <c r="C259" s="57"/>
      <c r="D259" s="57"/>
      <c r="E259" s="57"/>
      <c r="F259" s="57"/>
      <c r="G259" s="13" t="s">
        <v>109</v>
      </c>
      <c r="H259" s="14">
        <v>2</v>
      </c>
    </row>
    <row r="260" spans="1:8" ht="16.5" thickBot="1" x14ac:dyDescent="0.3">
      <c r="A260" s="38"/>
      <c r="B260" s="27"/>
      <c r="C260" s="57"/>
      <c r="D260" s="57"/>
      <c r="E260" s="57"/>
      <c r="F260" s="57"/>
      <c r="G260" s="13" t="s">
        <v>167</v>
      </c>
      <c r="H260" s="14">
        <v>2</v>
      </c>
    </row>
    <row r="261" spans="1:8" x14ac:dyDescent="0.25">
      <c r="A261" s="38"/>
      <c r="B261" s="27"/>
      <c r="C261" s="57"/>
      <c r="D261" s="57"/>
      <c r="E261" s="57"/>
      <c r="F261" s="57"/>
      <c r="G261" s="29" t="s">
        <v>151</v>
      </c>
      <c r="H261" s="30"/>
    </row>
    <row r="262" spans="1:8" ht="31.5" x14ac:dyDescent="0.25">
      <c r="A262" s="38"/>
      <c r="B262" s="27"/>
      <c r="C262" s="57"/>
      <c r="D262" s="57"/>
      <c r="E262" s="57"/>
      <c r="F262" s="57"/>
      <c r="G262" s="13" t="s">
        <v>436</v>
      </c>
      <c r="H262" s="14">
        <v>4</v>
      </c>
    </row>
    <row r="263" spans="1:8" ht="63" x14ac:dyDescent="0.25">
      <c r="A263" s="38"/>
      <c r="B263" s="27"/>
      <c r="C263" s="57"/>
      <c r="D263" s="57"/>
      <c r="E263" s="57"/>
      <c r="F263" s="57"/>
      <c r="G263" s="13" t="s">
        <v>452</v>
      </c>
      <c r="H263" s="14">
        <v>2</v>
      </c>
    </row>
    <row r="264" spans="1:8" ht="63" x14ac:dyDescent="0.25">
      <c r="A264" s="38"/>
      <c r="B264" s="27"/>
      <c r="C264" s="57"/>
      <c r="D264" s="57"/>
      <c r="E264" s="57"/>
      <c r="F264" s="57"/>
      <c r="G264" s="13" t="s">
        <v>451</v>
      </c>
      <c r="H264" s="14">
        <v>2</v>
      </c>
    </row>
    <row r="265" spans="1:8" ht="31.5" x14ac:dyDescent="0.25">
      <c r="A265" s="38"/>
      <c r="B265" s="27"/>
      <c r="C265" s="57"/>
      <c r="D265" s="57"/>
      <c r="E265" s="57"/>
      <c r="F265" s="57"/>
      <c r="G265" s="13" t="s">
        <v>361</v>
      </c>
      <c r="H265" s="14">
        <v>2</v>
      </c>
    </row>
    <row r="266" spans="1:8" ht="31.5" x14ac:dyDescent="0.25">
      <c r="A266" s="38"/>
      <c r="B266" s="27"/>
      <c r="C266" s="57"/>
      <c r="D266" s="57"/>
      <c r="E266" s="57"/>
      <c r="F266" s="57"/>
      <c r="G266" s="13" t="s">
        <v>149</v>
      </c>
      <c r="H266" s="14">
        <v>15</v>
      </c>
    </row>
    <row r="267" spans="1:8" ht="16.5" thickBot="1" x14ac:dyDescent="0.3">
      <c r="A267" s="38"/>
      <c r="B267" s="27"/>
      <c r="C267" s="58"/>
      <c r="D267" s="58"/>
      <c r="E267" s="58"/>
      <c r="F267" s="58"/>
      <c r="G267" s="31" t="s">
        <v>8</v>
      </c>
      <c r="H267" s="33">
        <f>SUM(H245:H248,H250:H250,H252:H255,H257:H260,H262:H266)</f>
        <v>58</v>
      </c>
    </row>
    <row r="268" spans="1:8" ht="198" customHeight="1" thickBot="1" x14ac:dyDescent="0.3">
      <c r="A268" s="39"/>
      <c r="B268" s="28"/>
      <c r="C268" s="35" t="s">
        <v>450</v>
      </c>
      <c r="D268" s="35"/>
      <c r="E268" s="35"/>
      <c r="F268" s="36"/>
      <c r="G268" s="32"/>
      <c r="H268" s="34"/>
    </row>
    <row r="269" spans="1:8" x14ac:dyDescent="0.25">
      <c r="A269" s="37">
        <v>12</v>
      </c>
      <c r="B269" s="26" t="s">
        <v>449</v>
      </c>
      <c r="C269" s="56" t="s">
        <v>448</v>
      </c>
      <c r="D269" s="56" t="s">
        <v>447</v>
      </c>
      <c r="E269" s="56" t="s">
        <v>446</v>
      </c>
      <c r="F269" s="56" t="s">
        <v>445</v>
      </c>
      <c r="G269" s="29" t="s">
        <v>107</v>
      </c>
      <c r="H269" s="30"/>
    </row>
    <row r="270" spans="1:8" ht="47.25" x14ac:dyDescent="0.25">
      <c r="A270" s="38"/>
      <c r="B270" s="27"/>
      <c r="C270" s="57"/>
      <c r="D270" s="57"/>
      <c r="E270" s="57"/>
      <c r="F270" s="57"/>
      <c r="G270" s="13" t="s">
        <v>429</v>
      </c>
      <c r="H270" s="14">
        <v>10</v>
      </c>
    </row>
    <row r="271" spans="1:8" x14ac:dyDescent="0.25">
      <c r="A271" s="38"/>
      <c r="B271" s="27"/>
      <c r="C271" s="57"/>
      <c r="D271" s="57"/>
      <c r="E271" s="57"/>
      <c r="F271" s="57"/>
      <c r="G271" s="13" t="s">
        <v>106</v>
      </c>
      <c r="H271" s="14">
        <v>11</v>
      </c>
    </row>
    <row r="272" spans="1:8" x14ac:dyDescent="0.25">
      <c r="A272" s="38"/>
      <c r="B272" s="27"/>
      <c r="C272" s="57"/>
      <c r="D272" s="57"/>
      <c r="E272" s="57"/>
      <c r="F272" s="57"/>
      <c r="G272" s="13" t="s">
        <v>428</v>
      </c>
      <c r="H272" s="14">
        <v>9</v>
      </c>
    </row>
    <row r="273" spans="1:8" ht="32.25" thickBot="1" x14ac:dyDescent="0.3">
      <c r="A273" s="38"/>
      <c r="B273" s="27"/>
      <c r="C273" s="57"/>
      <c r="D273" s="57"/>
      <c r="E273" s="57"/>
      <c r="F273" s="57"/>
      <c r="G273" s="13" t="s">
        <v>105</v>
      </c>
      <c r="H273" s="14">
        <v>5</v>
      </c>
    </row>
    <row r="274" spans="1:8" x14ac:dyDescent="0.25">
      <c r="A274" s="38"/>
      <c r="B274" s="27"/>
      <c r="C274" s="57"/>
      <c r="D274" s="57"/>
      <c r="E274" s="57"/>
      <c r="F274" s="57"/>
      <c r="G274" s="29" t="s">
        <v>427</v>
      </c>
      <c r="H274" s="30"/>
    </row>
    <row r="275" spans="1:8" ht="31.5" x14ac:dyDescent="0.25">
      <c r="A275" s="38"/>
      <c r="B275" s="27"/>
      <c r="C275" s="57"/>
      <c r="D275" s="57"/>
      <c r="E275" s="57"/>
      <c r="F275" s="57"/>
      <c r="G275" s="13" t="s">
        <v>426</v>
      </c>
      <c r="H275" s="14">
        <v>8</v>
      </c>
    </row>
    <row r="276" spans="1:8" x14ac:dyDescent="0.25">
      <c r="A276" s="38"/>
      <c r="B276" s="27"/>
      <c r="C276" s="57"/>
      <c r="D276" s="57"/>
      <c r="E276" s="57"/>
      <c r="F276" s="57"/>
      <c r="G276" s="13" t="s">
        <v>425</v>
      </c>
      <c r="H276" s="14">
        <v>7</v>
      </c>
    </row>
    <row r="277" spans="1:8" x14ac:dyDescent="0.25">
      <c r="A277" s="38"/>
      <c r="B277" s="27"/>
      <c r="C277" s="57"/>
      <c r="D277" s="57"/>
      <c r="E277" s="57"/>
      <c r="F277" s="57"/>
      <c r="G277" s="13" t="s">
        <v>424</v>
      </c>
      <c r="H277" s="14">
        <v>4</v>
      </c>
    </row>
    <row r="278" spans="1:8" ht="16.5" thickBot="1" x14ac:dyDescent="0.3">
      <c r="A278" s="38"/>
      <c r="B278" s="27"/>
      <c r="C278" s="58"/>
      <c r="D278" s="58"/>
      <c r="E278" s="58"/>
      <c r="F278" s="58"/>
      <c r="G278" s="31" t="s">
        <v>8</v>
      </c>
      <c r="H278" s="33">
        <f>SUM(H270:H273,H275:H277)</f>
        <v>54</v>
      </c>
    </row>
    <row r="279" spans="1:8" ht="202.5" customHeight="1" thickBot="1" x14ac:dyDescent="0.3">
      <c r="A279" s="39"/>
      <c r="B279" s="28"/>
      <c r="C279" s="35" t="s">
        <v>444</v>
      </c>
      <c r="D279" s="35"/>
      <c r="E279" s="35"/>
      <c r="F279" s="36"/>
      <c r="G279" s="32"/>
      <c r="H279" s="34"/>
    </row>
    <row r="280" spans="1:8" x14ac:dyDescent="0.25">
      <c r="A280" s="37">
        <v>13</v>
      </c>
      <c r="B280" s="26" t="s">
        <v>443</v>
      </c>
      <c r="C280" s="56" t="s">
        <v>442</v>
      </c>
      <c r="D280" s="56" t="s">
        <v>160</v>
      </c>
      <c r="E280" s="56" t="s">
        <v>441</v>
      </c>
      <c r="F280" s="56" t="s">
        <v>440</v>
      </c>
      <c r="G280" s="66" t="s">
        <v>439</v>
      </c>
      <c r="H280" s="67"/>
    </row>
    <row r="281" spans="1:8" ht="32.25" thickBot="1" x14ac:dyDescent="0.3">
      <c r="A281" s="38"/>
      <c r="B281" s="27"/>
      <c r="C281" s="57"/>
      <c r="D281" s="57"/>
      <c r="E281" s="57"/>
      <c r="F281" s="57"/>
      <c r="G281" s="13" t="s">
        <v>135</v>
      </c>
      <c r="H281" s="14">
        <v>5</v>
      </c>
    </row>
    <row r="282" spans="1:8" x14ac:dyDescent="0.25">
      <c r="A282" s="38"/>
      <c r="B282" s="27"/>
      <c r="C282" s="57"/>
      <c r="D282" s="57"/>
      <c r="E282" s="57"/>
      <c r="F282" s="57"/>
      <c r="G282" s="29" t="s">
        <v>427</v>
      </c>
      <c r="H282" s="30"/>
    </row>
    <row r="283" spans="1:8" ht="31.5" x14ac:dyDescent="0.25">
      <c r="A283" s="38"/>
      <c r="B283" s="27"/>
      <c r="C283" s="57"/>
      <c r="D283" s="57"/>
      <c r="E283" s="57"/>
      <c r="F283" s="57"/>
      <c r="G283" s="13" t="s">
        <v>426</v>
      </c>
      <c r="H283" s="14">
        <v>2</v>
      </c>
    </row>
    <row r="284" spans="1:8" x14ac:dyDescent="0.25">
      <c r="A284" s="38"/>
      <c r="B284" s="27"/>
      <c r="C284" s="57"/>
      <c r="D284" s="57"/>
      <c r="E284" s="57"/>
      <c r="F284" s="57"/>
      <c r="G284" s="13" t="s">
        <v>425</v>
      </c>
      <c r="H284" s="14">
        <v>2</v>
      </c>
    </row>
    <row r="285" spans="1:8" ht="16.5" thickBot="1" x14ac:dyDescent="0.3">
      <c r="A285" s="38"/>
      <c r="B285" s="27"/>
      <c r="C285" s="57"/>
      <c r="D285" s="57"/>
      <c r="E285" s="57"/>
      <c r="F285" s="57"/>
      <c r="G285" s="13" t="s">
        <v>424</v>
      </c>
      <c r="H285" s="14">
        <v>5</v>
      </c>
    </row>
    <row r="286" spans="1:8" x14ac:dyDescent="0.25">
      <c r="A286" s="38"/>
      <c r="B286" s="27"/>
      <c r="C286" s="57"/>
      <c r="D286" s="57"/>
      <c r="E286" s="57"/>
      <c r="F286" s="57"/>
      <c r="G286" s="29" t="s">
        <v>423</v>
      </c>
      <c r="H286" s="30"/>
    </row>
    <row r="287" spans="1:8" ht="31.5" x14ac:dyDescent="0.25">
      <c r="A287" s="38"/>
      <c r="B287" s="27"/>
      <c r="C287" s="57"/>
      <c r="D287" s="57"/>
      <c r="E287" s="57"/>
      <c r="F287" s="57"/>
      <c r="G287" s="13" t="s">
        <v>206</v>
      </c>
      <c r="H287" s="14">
        <v>4</v>
      </c>
    </row>
    <row r="288" spans="1:8" ht="47.25" x14ac:dyDescent="0.25">
      <c r="A288" s="38"/>
      <c r="B288" s="27"/>
      <c r="C288" s="57"/>
      <c r="D288" s="57"/>
      <c r="E288" s="57"/>
      <c r="F288" s="57"/>
      <c r="G288" s="13" t="s">
        <v>438</v>
      </c>
      <c r="H288" s="14">
        <v>4</v>
      </c>
    </row>
    <row r="289" spans="1:8" ht="31.5" x14ac:dyDescent="0.25">
      <c r="A289" s="38"/>
      <c r="B289" s="27"/>
      <c r="C289" s="57"/>
      <c r="D289" s="57"/>
      <c r="E289" s="57"/>
      <c r="F289" s="57"/>
      <c r="G289" s="13" t="s">
        <v>437</v>
      </c>
      <c r="H289" s="14">
        <v>10</v>
      </c>
    </row>
    <row r="290" spans="1:8" ht="47.25" x14ac:dyDescent="0.25">
      <c r="A290" s="38"/>
      <c r="B290" s="27"/>
      <c r="C290" s="57"/>
      <c r="D290" s="57"/>
      <c r="E290" s="57"/>
      <c r="F290" s="57"/>
      <c r="G290" s="13" t="s">
        <v>196</v>
      </c>
      <c r="H290" s="14">
        <v>4</v>
      </c>
    </row>
    <row r="291" spans="1:8" ht="31.5" x14ac:dyDescent="0.25">
      <c r="A291" s="38"/>
      <c r="B291" s="27"/>
      <c r="C291" s="57"/>
      <c r="D291" s="57"/>
      <c r="E291" s="57"/>
      <c r="F291" s="57"/>
      <c r="G291" s="13" t="s">
        <v>110</v>
      </c>
      <c r="H291" s="14">
        <v>4</v>
      </c>
    </row>
    <row r="292" spans="1:8" x14ac:dyDescent="0.25">
      <c r="A292" s="38"/>
      <c r="B292" s="27"/>
      <c r="C292" s="57"/>
      <c r="D292" s="57"/>
      <c r="E292" s="57"/>
      <c r="F292" s="57"/>
      <c r="G292" s="13" t="s">
        <v>109</v>
      </c>
      <c r="H292" s="14">
        <v>3</v>
      </c>
    </row>
    <row r="293" spans="1:8" x14ac:dyDescent="0.25">
      <c r="A293" s="38"/>
      <c r="B293" s="27"/>
      <c r="C293" s="57"/>
      <c r="D293" s="57"/>
      <c r="E293" s="57"/>
      <c r="F293" s="57"/>
      <c r="G293" s="13" t="s">
        <v>167</v>
      </c>
      <c r="H293" s="14">
        <v>2</v>
      </c>
    </row>
    <row r="294" spans="1:8" ht="32.25" thickBot="1" x14ac:dyDescent="0.3">
      <c r="A294" s="38"/>
      <c r="B294" s="27"/>
      <c r="C294" s="57"/>
      <c r="D294" s="57"/>
      <c r="E294" s="57"/>
      <c r="F294" s="57"/>
      <c r="G294" s="13" t="s">
        <v>174</v>
      </c>
      <c r="H294" s="14">
        <v>10</v>
      </c>
    </row>
    <row r="295" spans="1:8" x14ac:dyDescent="0.25">
      <c r="A295" s="38"/>
      <c r="B295" s="27"/>
      <c r="C295" s="57"/>
      <c r="D295" s="57"/>
      <c r="E295" s="57"/>
      <c r="F295" s="57"/>
      <c r="G295" s="29" t="s">
        <v>151</v>
      </c>
      <c r="H295" s="30"/>
    </row>
    <row r="296" spans="1:8" ht="31.5" x14ac:dyDescent="0.25">
      <c r="A296" s="38"/>
      <c r="B296" s="27"/>
      <c r="C296" s="57"/>
      <c r="D296" s="57"/>
      <c r="E296" s="57"/>
      <c r="F296" s="57"/>
      <c r="G296" s="13" t="s">
        <v>436</v>
      </c>
      <c r="H296" s="14">
        <v>8</v>
      </c>
    </row>
    <row r="297" spans="1:8" ht="16.5" thickBot="1" x14ac:dyDescent="0.3">
      <c r="A297" s="38"/>
      <c r="B297" s="27"/>
      <c r="C297" s="58"/>
      <c r="D297" s="58"/>
      <c r="E297" s="58"/>
      <c r="F297" s="58"/>
      <c r="G297" s="31" t="s">
        <v>8</v>
      </c>
      <c r="H297" s="33">
        <f>SUM(H281:H281,H283:H285,H287:H294,H296:H296)</f>
        <v>63</v>
      </c>
    </row>
    <row r="298" spans="1:8" ht="191.25" customHeight="1" thickBot="1" x14ac:dyDescent="0.3">
      <c r="A298" s="39"/>
      <c r="B298" s="28"/>
      <c r="C298" s="35" t="s">
        <v>435</v>
      </c>
      <c r="D298" s="35"/>
      <c r="E298" s="35"/>
      <c r="F298" s="36"/>
      <c r="G298" s="32"/>
      <c r="H298" s="34"/>
    </row>
    <row r="299" spans="1:8" x14ac:dyDescent="0.25">
      <c r="A299" s="37">
        <v>14</v>
      </c>
      <c r="B299" s="26" t="s">
        <v>434</v>
      </c>
      <c r="C299" s="56" t="s">
        <v>433</v>
      </c>
      <c r="D299" s="56" t="s">
        <v>432</v>
      </c>
      <c r="E299" s="56" t="s">
        <v>431</v>
      </c>
      <c r="F299" s="56" t="s">
        <v>430</v>
      </c>
      <c r="G299" s="29" t="s">
        <v>107</v>
      </c>
      <c r="H299" s="30"/>
    </row>
    <row r="300" spans="1:8" ht="47.25" x14ac:dyDescent="0.25">
      <c r="A300" s="38"/>
      <c r="B300" s="27"/>
      <c r="C300" s="57"/>
      <c r="D300" s="57"/>
      <c r="E300" s="57"/>
      <c r="F300" s="57"/>
      <c r="G300" s="13" t="s">
        <v>429</v>
      </c>
      <c r="H300" s="14">
        <v>4</v>
      </c>
    </row>
    <row r="301" spans="1:8" x14ac:dyDescent="0.25">
      <c r="A301" s="38"/>
      <c r="B301" s="27"/>
      <c r="C301" s="57"/>
      <c r="D301" s="57"/>
      <c r="E301" s="57"/>
      <c r="F301" s="57"/>
      <c r="G301" s="13" t="s">
        <v>106</v>
      </c>
      <c r="H301" s="14">
        <v>2</v>
      </c>
    </row>
    <row r="302" spans="1:8" ht="16.5" thickBot="1" x14ac:dyDescent="0.3">
      <c r="A302" s="38"/>
      <c r="B302" s="27"/>
      <c r="C302" s="57"/>
      <c r="D302" s="57"/>
      <c r="E302" s="57"/>
      <c r="F302" s="57"/>
      <c r="G302" s="13" t="s">
        <v>428</v>
      </c>
      <c r="H302" s="14">
        <v>4</v>
      </c>
    </row>
    <row r="303" spans="1:8" x14ac:dyDescent="0.25">
      <c r="A303" s="38"/>
      <c r="B303" s="27"/>
      <c r="C303" s="57"/>
      <c r="D303" s="57"/>
      <c r="E303" s="57"/>
      <c r="F303" s="57"/>
      <c r="G303" s="29" t="s">
        <v>427</v>
      </c>
      <c r="H303" s="30"/>
    </row>
    <row r="304" spans="1:8" ht="31.5" x14ac:dyDescent="0.25">
      <c r="A304" s="38"/>
      <c r="B304" s="27"/>
      <c r="C304" s="57"/>
      <c r="D304" s="57"/>
      <c r="E304" s="57"/>
      <c r="F304" s="57"/>
      <c r="G304" s="13" t="s">
        <v>426</v>
      </c>
      <c r="H304" s="14">
        <v>5</v>
      </c>
    </row>
    <row r="305" spans="1:8" x14ac:dyDescent="0.25">
      <c r="A305" s="38"/>
      <c r="B305" s="27"/>
      <c r="C305" s="57"/>
      <c r="D305" s="57"/>
      <c r="E305" s="57"/>
      <c r="F305" s="57"/>
      <c r="G305" s="13" t="s">
        <v>425</v>
      </c>
      <c r="H305" s="14">
        <v>8</v>
      </c>
    </row>
    <row r="306" spans="1:8" ht="16.5" thickBot="1" x14ac:dyDescent="0.3">
      <c r="A306" s="38"/>
      <c r="B306" s="27"/>
      <c r="C306" s="57"/>
      <c r="D306" s="57"/>
      <c r="E306" s="57"/>
      <c r="F306" s="57"/>
      <c r="G306" s="13" t="s">
        <v>424</v>
      </c>
      <c r="H306" s="14">
        <v>3</v>
      </c>
    </row>
    <row r="307" spans="1:8" x14ac:dyDescent="0.25">
      <c r="A307" s="38"/>
      <c r="B307" s="27"/>
      <c r="C307" s="57"/>
      <c r="D307" s="57"/>
      <c r="E307" s="57"/>
      <c r="F307" s="57"/>
      <c r="G307" s="29" t="s">
        <v>423</v>
      </c>
      <c r="H307" s="30"/>
    </row>
    <row r="308" spans="1:8" ht="31.5" x14ac:dyDescent="0.25">
      <c r="A308" s="38"/>
      <c r="B308" s="27"/>
      <c r="C308" s="57"/>
      <c r="D308" s="57"/>
      <c r="E308" s="57"/>
      <c r="F308" s="57"/>
      <c r="G308" s="13" t="s">
        <v>174</v>
      </c>
      <c r="H308" s="14">
        <v>4</v>
      </c>
    </row>
    <row r="309" spans="1:8" ht="16.5" thickBot="1" x14ac:dyDescent="0.3">
      <c r="A309" s="38"/>
      <c r="B309" s="27"/>
      <c r="C309" s="58"/>
      <c r="D309" s="58"/>
      <c r="E309" s="58"/>
      <c r="F309" s="58"/>
      <c r="G309" s="31" t="s">
        <v>8</v>
      </c>
      <c r="H309" s="33">
        <f>SUM(H300:H302,H304:H306,H308:H308)</f>
        <v>30</v>
      </c>
    </row>
    <row r="310" spans="1:8" ht="194.25" customHeight="1" thickBot="1" x14ac:dyDescent="0.3">
      <c r="A310" s="39"/>
      <c r="B310" s="28"/>
      <c r="C310" s="35" t="s">
        <v>422</v>
      </c>
      <c r="D310" s="35"/>
      <c r="E310" s="35"/>
      <c r="F310" s="36"/>
      <c r="G310" s="32"/>
      <c r="H310" s="34"/>
    </row>
    <row r="311" spans="1:8" x14ac:dyDescent="0.25">
      <c r="A311" s="74" t="s">
        <v>348</v>
      </c>
      <c r="B311" s="26"/>
      <c r="C311" s="77" t="s">
        <v>347</v>
      </c>
      <c r="D311" s="77" t="s">
        <v>346</v>
      </c>
      <c r="E311" s="77" t="s">
        <v>345</v>
      </c>
      <c r="F311" s="77" t="s">
        <v>344</v>
      </c>
      <c r="G311" s="29" t="s">
        <v>343</v>
      </c>
      <c r="H311" s="30"/>
    </row>
    <row r="312" spans="1:8" x14ac:dyDescent="0.25">
      <c r="A312" s="75"/>
      <c r="B312" s="27"/>
      <c r="C312" s="78"/>
      <c r="D312" s="78"/>
      <c r="E312" s="78"/>
      <c r="F312" s="78"/>
      <c r="G312" s="13" t="s">
        <v>342</v>
      </c>
      <c r="H312" s="14">
        <v>7</v>
      </c>
    </row>
    <row r="313" spans="1:8" x14ac:dyDescent="0.25">
      <c r="A313" s="75"/>
      <c r="B313" s="27"/>
      <c r="C313" s="78"/>
      <c r="D313" s="78"/>
      <c r="E313" s="78"/>
      <c r="F313" s="78"/>
      <c r="G313" s="13" t="s">
        <v>341</v>
      </c>
      <c r="H313" s="14">
        <v>6</v>
      </c>
    </row>
    <row r="314" spans="1:8" x14ac:dyDescent="0.25">
      <c r="A314" s="75"/>
      <c r="B314" s="27"/>
      <c r="C314" s="78"/>
      <c r="D314" s="78"/>
      <c r="E314" s="78"/>
      <c r="F314" s="78"/>
      <c r="G314" s="13" t="s">
        <v>340</v>
      </c>
      <c r="H314" s="14">
        <v>9</v>
      </c>
    </row>
    <row r="315" spans="1:8" ht="184.5" customHeight="1" thickBot="1" x14ac:dyDescent="0.3">
      <c r="A315" s="75"/>
      <c r="B315" s="27"/>
      <c r="C315" s="79"/>
      <c r="D315" s="79"/>
      <c r="E315" s="79"/>
      <c r="F315" s="79"/>
      <c r="G315" s="31" t="s">
        <v>8</v>
      </c>
      <c r="H315" s="33">
        <f>SUM(H312:H314)</f>
        <v>22</v>
      </c>
    </row>
    <row r="316" spans="1:8" ht="122.25" customHeight="1" thickBot="1" x14ac:dyDescent="0.3">
      <c r="A316" s="76"/>
      <c r="B316" s="28"/>
      <c r="C316" s="35" t="s">
        <v>339</v>
      </c>
      <c r="D316" s="35"/>
      <c r="E316" s="35"/>
      <c r="F316" s="36"/>
      <c r="G316" s="32"/>
      <c r="H316" s="34"/>
    </row>
    <row r="317" spans="1:8" x14ac:dyDescent="0.25">
      <c r="A317" s="74" t="s">
        <v>338</v>
      </c>
      <c r="B317" s="26"/>
      <c r="C317" s="77" t="s">
        <v>421</v>
      </c>
      <c r="D317" s="77" t="s">
        <v>420</v>
      </c>
      <c r="E317" s="77" t="s">
        <v>419</v>
      </c>
      <c r="F317" s="77" t="s">
        <v>418</v>
      </c>
      <c r="G317" s="29" t="s">
        <v>244</v>
      </c>
      <c r="H317" s="30"/>
    </row>
    <row r="318" spans="1:8" x14ac:dyDescent="0.25">
      <c r="A318" s="75"/>
      <c r="B318" s="27"/>
      <c r="C318" s="78"/>
      <c r="D318" s="78"/>
      <c r="E318" s="78"/>
      <c r="F318" s="78"/>
      <c r="G318" s="13" t="s">
        <v>333</v>
      </c>
      <c r="H318" s="14">
        <v>6</v>
      </c>
    </row>
    <row r="319" spans="1:8" x14ac:dyDescent="0.25">
      <c r="A319" s="75"/>
      <c r="B319" s="27"/>
      <c r="C319" s="78"/>
      <c r="D319" s="78"/>
      <c r="E319" s="78"/>
      <c r="F319" s="78"/>
      <c r="G319" s="13" t="s">
        <v>332</v>
      </c>
      <c r="H319" s="14">
        <v>6</v>
      </c>
    </row>
    <row r="320" spans="1:8" x14ac:dyDescent="0.25">
      <c r="A320" s="75"/>
      <c r="B320" s="27"/>
      <c r="C320" s="78"/>
      <c r="D320" s="78"/>
      <c r="E320" s="78"/>
      <c r="F320" s="78"/>
      <c r="G320" s="13" t="s">
        <v>331</v>
      </c>
      <c r="H320" s="14">
        <v>6</v>
      </c>
    </row>
    <row r="321" spans="1:8" ht="192.95" customHeight="1" thickBot="1" x14ac:dyDescent="0.3">
      <c r="A321" s="75"/>
      <c r="B321" s="27"/>
      <c r="C321" s="79"/>
      <c r="D321" s="79"/>
      <c r="E321" s="79"/>
      <c r="F321" s="79"/>
      <c r="G321" s="31" t="s">
        <v>8</v>
      </c>
      <c r="H321" s="33">
        <f>SUM(H318:H320)</f>
        <v>18</v>
      </c>
    </row>
    <row r="322" spans="1:8" ht="102.6" customHeight="1" thickBot="1" x14ac:dyDescent="0.3">
      <c r="A322" s="76"/>
      <c r="B322" s="28"/>
      <c r="C322" s="35" t="s">
        <v>330</v>
      </c>
      <c r="D322" s="35"/>
      <c r="E322" s="35"/>
      <c r="F322" s="36"/>
      <c r="G322" s="32"/>
      <c r="H322" s="34"/>
    </row>
    <row r="323" spans="1:8" x14ac:dyDescent="0.25">
      <c r="A323" s="74" t="s">
        <v>329</v>
      </c>
      <c r="B323" s="26"/>
      <c r="C323" s="77" t="s">
        <v>417</v>
      </c>
      <c r="D323" s="77" t="s">
        <v>416</v>
      </c>
      <c r="E323" s="77" t="s">
        <v>415</v>
      </c>
      <c r="F323" s="77" t="s">
        <v>414</v>
      </c>
      <c r="G323" s="29" t="s">
        <v>324</v>
      </c>
      <c r="H323" s="30"/>
    </row>
    <row r="324" spans="1:8" ht="31.5" x14ac:dyDescent="0.25">
      <c r="A324" s="75"/>
      <c r="B324" s="27"/>
      <c r="C324" s="78"/>
      <c r="D324" s="78"/>
      <c r="E324" s="78"/>
      <c r="F324" s="78"/>
      <c r="G324" s="13" t="s">
        <v>323</v>
      </c>
      <c r="H324" s="14">
        <v>14</v>
      </c>
    </row>
    <row r="325" spans="1:8" x14ac:dyDescent="0.25">
      <c r="A325" s="75"/>
      <c r="B325" s="27"/>
      <c r="C325" s="78"/>
      <c r="D325" s="78"/>
      <c r="E325" s="78"/>
      <c r="F325" s="78"/>
      <c r="G325" s="13" t="s">
        <v>322</v>
      </c>
      <c r="H325" s="14">
        <v>6</v>
      </c>
    </row>
    <row r="326" spans="1:8" x14ac:dyDescent="0.25">
      <c r="A326" s="75"/>
      <c r="B326" s="27"/>
      <c r="C326" s="78"/>
      <c r="D326" s="78"/>
      <c r="E326" s="78"/>
      <c r="F326" s="78"/>
      <c r="G326" s="13" t="s">
        <v>321</v>
      </c>
      <c r="H326" s="14">
        <v>6</v>
      </c>
    </row>
    <row r="327" spans="1:8" x14ac:dyDescent="0.25">
      <c r="A327" s="75"/>
      <c r="B327" s="27"/>
      <c r="C327" s="78"/>
      <c r="D327" s="78"/>
      <c r="E327" s="78"/>
      <c r="F327" s="78"/>
      <c r="G327" s="13" t="s">
        <v>320</v>
      </c>
      <c r="H327" s="14">
        <v>6</v>
      </c>
    </row>
    <row r="328" spans="1:8" ht="31.5" x14ac:dyDescent="0.25">
      <c r="A328" s="75"/>
      <c r="B328" s="27"/>
      <c r="C328" s="78"/>
      <c r="D328" s="78"/>
      <c r="E328" s="78"/>
      <c r="F328" s="78"/>
      <c r="G328" s="13" t="s">
        <v>319</v>
      </c>
      <c r="H328" s="14">
        <v>6</v>
      </c>
    </row>
    <row r="329" spans="1:8" ht="31.5" x14ac:dyDescent="0.25">
      <c r="A329" s="75"/>
      <c r="B329" s="27"/>
      <c r="C329" s="78"/>
      <c r="D329" s="78"/>
      <c r="E329" s="78"/>
      <c r="F329" s="78"/>
      <c r="G329" s="13" t="s">
        <v>318</v>
      </c>
      <c r="H329" s="14">
        <v>14</v>
      </c>
    </row>
    <row r="330" spans="1:8" ht="31.5" x14ac:dyDescent="0.25">
      <c r="A330" s="75"/>
      <c r="B330" s="27"/>
      <c r="C330" s="78"/>
      <c r="D330" s="78"/>
      <c r="E330" s="78"/>
      <c r="F330" s="78"/>
      <c r="G330" s="13" t="s">
        <v>317</v>
      </c>
      <c r="H330" s="14">
        <v>9</v>
      </c>
    </row>
    <row r="331" spans="1:8" x14ac:dyDescent="0.25">
      <c r="A331" s="75"/>
      <c r="B331" s="27"/>
      <c r="C331" s="78"/>
      <c r="D331" s="78"/>
      <c r="E331" s="78"/>
      <c r="F331" s="78"/>
      <c r="G331" s="13" t="s">
        <v>316</v>
      </c>
      <c r="H331" s="14">
        <v>9</v>
      </c>
    </row>
    <row r="332" spans="1:8" ht="31.5" x14ac:dyDescent="0.25">
      <c r="A332" s="75"/>
      <c r="B332" s="27"/>
      <c r="C332" s="78"/>
      <c r="D332" s="78"/>
      <c r="E332" s="78"/>
      <c r="F332" s="78"/>
      <c r="G332" s="13" t="s">
        <v>315</v>
      </c>
      <c r="H332" s="14">
        <v>9</v>
      </c>
    </row>
    <row r="333" spans="1:8" ht="16.5" thickBot="1" x14ac:dyDescent="0.3">
      <c r="A333" s="75"/>
      <c r="B333" s="27"/>
      <c r="C333" s="79"/>
      <c r="D333" s="79"/>
      <c r="E333" s="79"/>
      <c r="F333" s="79"/>
      <c r="G333" s="31" t="s">
        <v>8</v>
      </c>
      <c r="H333" s="33">
        <f>SUM(H324:H332)</f>
        <v>79</v>
      </c>
    </row>
    <row r="334" spans="1:8" ht="181.5" customHeight="1" thickBot="1" x14ac:dyDescent="0.3">
      <c r="A334" s="76"/>
      <c r="B334" s="28"/>
      <c r="C334" s="35" t="s">
        <v>314</v>
      </c>
      <c r="D334" s="35"/>
      <c r="E334" s="35"/>
      <c r="F334" s="36"/>
      <c r="G334" s="32"/>
      <c r="H334" s="34"/>
    </row>
    <row r="335" spans="1:8" ht="16.5" thickBot="1" x14ac:dyDescent="0.3">
      <c r="A335" s="50" t="s">
        <v>306</v>
      </c>
      <c r="B335" s="51"/>
      <c r="C335" s="51"/>
      <c r="D335" s="51"/>
      <c r="E335" s="52"/>
      <c r="F335" s="53">
        <f>H309+H297+H278+H267+H242+H220+H190+H175+H161+H150+H107+H74+H46+H39+H333+H321+H315</f>
        <v>1257</v>
      </c>
      <c r="G335" s="54"/>
      <c r="H335" s="55"/>
    </row>
    <row r="336" spans="1:8" ht="269.25" customHeight="1" thickBot="1" x14ac:dyDescent="0.3">
      <c r="A336" s="45" t="s">
        <v>9</v>
      </c>
      <c r="B336" s="46"/>
      <c r="C336" s="82" t="s">
        <v>413</v>
      </c>
      <c r="D336" s="83"/>
      <c r="E336" s="83"/>
      <c r="F336" s="84"/>
      <c r="G336" s="15" t="s">
        <v>80</v>
      </c>
      <c r="H336" s="16" t="s">
        <v>90</v>
      </c>
    </row>
    <row r="337" spans="1:8" ht="192.75" customHeight="1" thickBot="1" x14ac:dyDescent="0.3">
      <c r="A337" s="45" t="s">
        <v>9</v>
      </c>
      <c r="B337" s="46"/>
      <c r="C337" s="82" t="s">
        <v>412</v>
      </c>
      <c r="D337" s="83"/>
      <c r="E337" s="83"/>
      <c r="F337" s="84"/>
      <c r="G337" s="15" t="s">
        <v>83</v>
      </c>
      <c r="H337" s="16" t="s">
        <v>411</v>
      </c>
    </row>
    <row r="338" spans="1:8" ht="256.5" customHeight="1" thickBot="1" x14ac:dyDescent="0.3">
      <c r="A338" s="45" t="s">
        <v>9</v>
      </c>
      <c r="B338" s="46"/>
      <c r="C338" s="82" t="s">
        <v>410</v>
      </c>
      <c r="D338" s="83"/>
      <c r="E338" s="83"/>
      <c r="F338" s="84"/>
      <c r="G338" s="15" t="s">
        <v>80</v>
      </c>
      <c r="H338" s="18" t="s">
        <v>409</v>
      </c>
    </row>
    <row r="342" spans="1:8" ht="173.45" customHeight="1" x14ac:dyDescent="0.25"/>
  </sheetData>
  <sheetProtection algorithmName="SHA-512" hashValue="qwz5Lopqp2EQdH1nx7BB34OIYGoazhF8o0K1zoI4riLODBesoPRFWhDhs9F2j9e4WOoltWTag+DLAmfhmTeHAg==" saltValue="NGbKlAQ/E1PGY+1PRM0HKg==" spinCount="100000" sheet="1" formatCells="0" formatColumns="0" formatRows="0" insertColumns="0" insertRows="0" insertHyperlinks="0" sort="0" autoFilter="0"/>
  <autoFilter ref="A1:H650" xr:uid="{00000000-0009-0000-0000-000000000000}"/>
  <mergeCells count="217">
    <mergeCell ref="A323:A334"/>
    <mergeCell ref="C323:C333"/>
    <mergeCell ref="D323:D333"/>
    <mergeCell ref="E323:E333"/>
    <mergeCell ref="G333:G334"/>
    <mergeCell ref="B323:B334"/>
    <mergeCell ref="F323:F333"/>
    <mergeCell ref="G323:H323"/>
    <mergeCell ref="H333:H334"/>
    <mergeCell ref="C334:F334"/>
    <mergeCell ref="A317:A322"/>
    <mergeCell ref="C317:C321"/>
    <mergeCell ref="D317:D321"/>
    <mergeCell ref="E317:E321"/>
    <mergeCell ref="G321:G322"/>
    <mergeCell ref="B317:B322"/>
    <mergeCell ref="F317:F321"/>
    <mergeCell ref="G317:H317"/>
    <mergeCell ref="H321:H322"/>
    <mergeCell ref="C322:F322"/>
    <mergeCell ref="B192:B221"/>
    <mergeCell ref="C221:F221"/>
    <mergeCell ref="C192:C220"/>
    <mergeCell ref="D192:D220"/>
    <mergeCell ref="E192:E220"/>
    <mergeCell ref="C243:F243"/>
    <mergeCell ref="G244:H244"/>
    <mergeCell ref="G249:H249"/>
    <mergeCell ref="G251:H251"/>
    <mergeCell ref="B222:B243"/>
    <mergeCell ref="B244:B268"/>
    <mergeCell ref="G222:H222"/>
    <mergeCell ref="G227:H227"/>
    <mergeCell ref="G229:H229"/>
    <mergeCell ref="G233:H233"/>
    <mergeCell ref="G237:H237"/>
    <mergeCell ref="G242:G243"/>
    <mergeCell ref="H242:H243"/>
    <mergeCell ref="G192:H192"/>
    <mergeCell ref="G202:H202"/>
    <mergeCell ref="G211:H211"/>
    <mergeCell ref="G216:H216"/>
    <mergeCell ref="G220:G221"/>
    <mergeCell ref="H220:H221"/>
    <mergeCell ref="C222:C242"/>
    <mergeCell ref="D222:D242"/>
    <mergeCell ref="E222:E242"/>
    <mergeCell ref="F222:F242"/>
    <mergeCell ref="B177:B191"/>
    <mergeCell ref="G177:H177"/>
    <mergeCell ref="G181:H181"/>
    <mergeCell ref="G184:H184"/>
    <mergeCell ref="G187:H187"/>
    <mergeCell ref="G190:G191"/>
    <mergeCell ref="H190:H191"/>
    <mergeCell ref="C191:F191"/>
    <mergeCell ref="C177:C190"/>
    <mergeCell ref="B109:B151"/>
    <mergeCell ref="G109:H109"/>
    <mergeCell ref="G118:H118"/>
    <mergeCell ref="G126:H126"/>
    <mergeCell ref="G131:H131"/>
    <mergeCell ref="G135:H135"/>
    <mergeCell ref="G144:H144"/>
    <mergeCell ref="D163:D175"/>
    <mergeCell ref="E163:E175"/>
    <mergeCell ref="F163:F175"/>
    <mergeCell ref="B152:B162"/>
    <mergeCell ref="G152:H152"/>
    <mergeCell ref="G157:H157"/>
    <mergeCell ref="G161:G162"/>
    <mergeCell ref="H161:H162"/>
    <mergeCell ref="C162:F162"/>
    <mergeCell ref="C152:C161"/>
    <mergeCell ref="B163:B176"/>
    <mergeCell ref="G163:H163"/>
    <mergeCell ref="G172:H172"/>
    <mergeCell ref="G175:G176"/>
    <mergeCell ref="H175:H176"/>
    <mergeCell ref="C176:F176"/>
    <mergeCell ref="C163:C175"/>
    <mergeCell ref="G150:G151"/>
    <mergeCell ref="H150:H151"/>
    <mergeCell ref="C151:F151"/>
    <mergeCell ref="C109:C150"/>
    <mergeCell ref="D109:D150"/>
    <mergeCell ref="E109:E150"/>
    <mergeCell ref="F109:F150"/>
    <mergeCell ref="D152:D161"/>
    <mergeCell ref="E152:E161"/>
    <mergeCell ref="F152:F161"/>
    <mergeCell ref="A2:A40"/>
    <mergeCell ref="A41:A47"/>
    <mergeCell ref="A48:A75"/>
    <mergeCell ref="B2:B40"/>
    <mergeCell ref="B41:B47"/>
    <mergeCell ref="B48:B75"/>
    <mergeCell ref="C75:F75"/>
    <mergeCell ref="B76:B108"/>
    <mergeCell ref="G76:H76"/>
    <mergeCell ref="G85:H85"/>
    <mergeCell ref="G93:H93"/>
    <mergeCell ref="G98:H98"/>
    <mergeCell ref="G102:H102"/>
    <mergeCell ref="G107:G108"/>
    <mergeCell ref="H107:H108"/>
    <mergeCell ref="C108:F108"/>
    <mergeCell ref="C76:C107"/>
    <mergeCell ref="A244:A268"/>
    <mergeCell ref="A269:A279"/>
    <mergeCell ref="A76:A108"/>
    <mergeCell ref="A109:A151"/>
    <mergeCell ref="A152:A162"/>
    <mergeCell ref="A163:A176"/>
    <mergeCell ref="A177:A191"/>
    <mergeCell ref="A192:A221"/>
    <mergeCell ref="A222:A243"/>
    <mergeCell ref="C47:F47"/>
    <mergeCell ref="C41:C46"/>
    <mergeCell ref="D41:D46"/>
    <mergeCell ref="E41:E46"/>
    <mergeCell ref="F41:F46"/>
    <mergeCell ref="G39:G40"/>
    <mergeCell ref="H39:H40"/>
    <mergeCell ref="C40:F40"/>
    <mergeCell ref="C2:C39"/>
    <mergeCell ref="D2:D39"/>
    <mergeCell ref="E2:E39"/>
    <mergeCell ref="F2:F39"/>
    <mergeCell ref="G2:H2"/>
    <mergeCell ref="G11:H11"/>
    <mergeCell ref="G19:H19"/>
    <mergeCell ref="G24:H24"/>
    <mergeCell ref="G28:H28"/>
    <mergeCell ref="G37:H37"/>
    <mergeCell ref="G48:H48"/>
    <mergeCell ref="G57:H57"/>
    <mergeCell ref="G65:H65"/>
    <mergeCell ref="G70:H70"/>
    <mergeCell ref="G74:G75"/>
    <mergeCell ref="H74:H75"/>
    <mergeCell ref="G41:H41"/>
    <mergeCell ref="G46:G47"/>
    <mergeCell ref="H46:H47"/>
    <mergeCell ref="C48:C74"/>
    <mergeCell ref="D48:D74"/>
    <mergeCell ref="E48:E74"/>
    <mergeCell ref="F48:F74"/>
    <mergeCell ref="C299:C309"/>
    <mergeCell ref="D299:D309"/>
    <mergeCell ref="E299:E309"/>
    <mergeCell ref="F299:F309"/>
    <mergeCell ref="C298:F298"/>
    <mergeCell ref="D76:D107"/>
    <mergeCell ref="E76:E107"/>
    <mergeCell ref="F76:F107"/>
    <mergeCell ref="D177:D190"/>
    <mergeCell ref="E177:E190"/>
    <mergeCell ref="F177:F190"/>
    <mergeCell ref="F192:F220"/>
    <mergeCell ref="F269:F278"/>
    <mergeCell ref="C244:C267"/>
    <mergeCell ref="D244:D267"/>
    <mergeCell ref="E244:E267"/>
    <mergeCell ref="F244:F267"/>
    <mergeCell ref="C269:C278"/>
    <mergeCell ref="D269:D278"/>
    <mergeCell ref="E269:E278"/>
    <mergeCell ref="G297:G298"/>
    <mergeCell ref="H297:H298"/>
    <mergeCell ref="G280:H280"/>
    <mergeCell ref="G267:G268"/>
    <mergeCell ref="H267:H268"/>
    <mergeCell ref="C268:F268"/>
    <mergeCell ref="G269:H269"/>
    <mergeCell ref="G274:H274"/>
    <mergeCell ref="G256:H256"/>
    <mergeCell ref="G261:H261"/>
    <mergeCell ref="A338:B338"/>
    <mergeCell ref="C338:F338"/>
    <mergeCell ref="A335:E335"/>
    <mergeCell ref="F335:H335"/>
    <mergeCell ref="A336:B336"/>
    <mergeCell ref="C336:F336"/>
    <mergeCell ref="A337:B337"/>
    <mergeCell ref="C337:F337"/>
    <mergeCell ref="G278:G279"/>
    <mergeCell ref="H278:H279"/>
    <mergeCell ref="C279:F279"/>
    <mergeCell ref="A299:A310"/>
    <mergeCell ref="B269:B279"/>
    <mergeCell ref="B280:B298"/>
    <mergeCell ref="A311:A316"/>
    <mergeCell ref="C311:C315"/>
    <mergeCell ref="D311:D315"/>
    <mergeCell ref="E311:E315"/>
    <mergeCell ref="G315:G316"/>
    <mergeCell ref="B311:B316"/>
    <mergeCell ref="F311:F315"/>
    <mergeCell ref="G311:H311"/>
    <mergeCell ref="H315:H316"/>
    <mergeCell ref="C316:F316"/>
    <mergeCell ref="A280:A298"/>
    <mergeCell ref="C280:C297"/>
    <mergeCell ref="D280:D297"/>
    <mergeCell ref="G282:H282"/>
    <mergeCell ref="G286:H286"/>
    <mergeCell ref="G295:H295"/>
    <mergeCell ref="E280:E297"/>
    <mergeCell ref="F280:F297"/>
    <mergeCell ref="B299:B310"/>
    <mergeCell ref="G299:H299"/>
    <mergeCell ref="G303:H303"/>
    <mergeCell ref="G307:H307"/>
    <mergeCell ref="G309:G310"/>
    <mergeCell ref="H309:H310"/>
    <mergeCell ref="C310:F31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45D88-EEF5-4A78-8786-FC9C0BCB8BD8}">
  <dimension ref="A1:H319"/>
  <sheetViews>
    <sheetView zoomScale="85" zoomScaleNormal="85" workbookViewId="0">
      <pane ySplit="1" topLeftCell="A2" activePane="bottomLeft" state="frozen"/>
      <selection pane="bottomLeft" activeCell="G17" sqref="G17"/>
    </sheetView>
  </sheetViews>
  <sheetFormatPr defaultColWidth="9.140625" defaultRowHeight="15.75" x14ac:dyDescent="0.25"/>
  <cols>
    <col min="1" max="1" width="12" style="3" customWidth="1"/>
    <col min="2" max="2" width="20" style="4" customWidth="1"/>
    <col min="3" max="3" width="23" style="3" customWidth="1"/>
    <col min="4" max="4" width="28.7109375" style="3" customWidth="1"/>
    <col min="5" max="5" width="24.42578125" style="3" customWidth="1"/>
    <col min="6" max="6" width="28" style="3" customWidth="1"/>
    <col min="7" max="7" width="35.7109375" style="3" customWidth="1"/>
    <col min="8" max="8" width="23.140625" style="3" customWidth="1"/>
    <col min="9" max="16384" width="9.140625" style="2"/>
  </cols>
  <sheetData>
    <row r="1" spans="1:8" s="1" customFormat="1" ht="48" thickBot="1" x14ac:dyDescent="0.3">
      <c r="A1" s="8" t="s">
        <v>0</v>
      </c>
      <c r="B1" s="9" t="s">
        <v>1</v>
      </c>
      <c r="C1" s="21" t="s">
        <v>2</v>
      </c>
      <c r="D1" s="10" t="s">
        <v>3</v>
      </c>
      <c r="E1" s="10" t="s">
        <v>4</v>
      </c>
      <c r="F1" s="10" t="s">
        <v>5</v>
      </c>
      <c r="G1" s="11" t="s">
        <v>6</v>
      </c>
      <c r="H1" s="12" t="s">
        <v>7</v>
      </c>
    </row>
    <row r="2" spans="1:8" x14ac:dyDescent="0.25">
      <c r="A2" s="37">
        <v>1</v>
      </c>
      <c r="B2" s="26" t="s">
        <v>358</v>
      </c>
      <c r="C2" s="56" t="s">
        <v>408</v>
      </c>
      <c r="D2" s="56" t="s">
        <v>407</v>
      </c>
      <c r="E2" s="56" t="s">
        <v>406</v>
      </c>
      <c r="F2" s="56" t="s">
        <v>405</v>
      </c>
      <c r="G2" s="29" t="s">
        <v>126</v>
      </c>
      <c r="H2" s="30"/>
    </row>
    <row r="3" spans="1:8" ht="31.5" x14ac:dyDescent="0.25">
      <c r="A3" s="38"/>
      <c r="B3" s="27"/>
      <c r="C3" s="57"/>
      <c r="D3" s="57"/>
      <c r="E3" s="57"/>
      <c r="F3" s="57"/>
      <c r="G3" s="13" t="s">
        <v>143</v>
      </c>
      <c r="H3" s="14">
        <v>15</v>
      </c>
    </row>
    <row r="4" spans="1:8" ht="31.5" x14ac:dyDescent="0.25">
      <c r="A4" s="38"/>
      <c r="B4" s="27"/>
      <c r="C4" s="57"/>
      <c r="D4" s="57"/>
      <c r="E4" s="57"/>
      <c r="F4" s="57"/>
      <c r="G4" s="13" t="s">
        <v>141</v>
      </c>
      <c r="H4" s="14">
        <v>15</v>
      </c>
    </row>
    <row r="5" spans="1:8" x14ac:dyDescent="0.25">
      <c r="A5" s="38"/>
      <c r="B5" s="27"/>
      <c r="C5" s="57"/>
      <c r="D5" s="57"/>
      <c r="E5" s="57"/>
      <c r="F5" s="57"/>
      <c r="G5" s="13" t="s">
        <v>124</v>
      </c>
      <c r="H5" s="14">
        <v>5</v>
      </c>
    </row>
    <row r="6" spans="1:8" x14ac:dyDescent="0.25">
      <c r="A6" s="38"/>
      <c r="B6" s="27"/>
      <c r="C6" s="57"/>
      <c r="D6" s="57"/>
      <c r="E6" s="57"/>
      <c r="F6" s="57"/>
      <c r="G6" s="13" t="s">
        <v>122</v>
      </c>
      <c r="H6" s="14">
        <v>15</v>
      </c>
    </row>
    <row r="7" spans="1:8" ht="31.5" x14ac:dyDescent="0.25">
      <c r="A7" s="38"/>
      <c r="B7" s="27"/>
      <c r="C7" s="57"/>
      <c r="D7" s="57"/>
      <c r="E7" s="57"/>
      <c r="F7" s="57"/>
      <c r="G7" s="13" t="s">
        <v>374</v>
      </c>
      <c r="H7" s="14">
        <v>5</v>
      </c>
    </row>
    <row r="8" spans="1:8" x14ac:dyDescent="0.25">
      <c r="A8" s="38"/>
      <c r="B8" s="27"/>
      <c r="C8" s="57"/>
      <c r="D8" s="57"/>
      <c r="E8" s="57"/>
      <c r="F8" s="57"/>
      <c r="G8" s="13" t="s">
        <v>119</v>
      </c>
      <c r="H8" s="14">
        <v>10</v>
      </c>
    </row>
    <row r="9" spans="1:8" x14ac:dyDescent="0.25">
      <c r="A9" s="38"/>
      <c r="B9" s="27"/>
      <c r="C9" s="57"/>
      <c r="D9" s="57"/>
      <c r="E9" s="57"/>
      <c r="F9" s="57"/>
      <c r="G9" s="13" t="s">
        <v>118</v>
      </c>
      <c r="H9" s="14">
        <v>10</v>
      </c>
    </row>
    <row r="10" spans="1:8" ht="32.25" thickBot="1" x14ac:dyDescent="0.3">
      <c r="A10" s="38"/>
      <c r="B10" s="27"/>
      <c r="C10" s="57"/>
      <c r="D10" s="57"/>
      <c r="E10" s="57"/>
      <c r="F10" s="57"/>
      <c r="G10" s="13" t="s">
        <v>117</v>
      </c>
      <c r="H10" s="14">
        <v>10</v>
      </c>
    </row>
    <row r="11" spans="1:8" x14ac:dyDescent="0.25">
      <c r="A11" s="38"/>
      <c r="B11" s="27"/>
      <c r="C11" s="57"/>
      <c r="D11" s="57"/>
      <c r="E11" s="57"/>
      <c r="F11" s="57"/>
      <c r="G11" s="29" t="s">
        <v>362</v>
      </c>
      <c r="H11" s="30"/>
    </row>
    <row r="12" spans="1:8" x14ac:dyDescent="0.25">
      <c r="A12" s="38"/>
      <c r="B12" s="27"/>
      <c r="C12" s="57"/>
      <c r="D12" s="57"/>
      <c r="E12" s="57"/>
      <c r="F12" s="57"/>
      <c r="G12" s="13" t="s">
        <v>194</v>
      </c>
      <c r="H12" s="14">
        <v>5</v>
      </c>
    </row>
    <row r="13" spans="1:8" x14ac:dyDescent="0.25">
      <c r="A13" s="38"/>
      <c r="B13" s="27"/>
      <c r="C13" s="57"/>
      <c r="D13" s="57"/>
      <c r="E13" s="57"/>
      <c r="F13" s="57"/>
      <c r="G13" s="13" t="s">
        <v>192</v>
      </c>
      <c r="H13" s="14">
        <v>5</v>
      </c>
    </row>
    <row r="14" spans="1:8" x14ac:dyDescent="0.25">
      <c r="A14" s="38"/>
      <c r="B14" s="27"/>
      <c r="C14" s="57"/>
      <c r="D14" s="57"/>
      <c r="E14" s="57"/>
      <c r="F14" s="57"/>
      <c r="G14" s="13" t="s">
        <v>191</v>
      </c>
      <c r="H14" s="14">
        <v>5</v>
      </c>
    </row>
    <row r="15" spans="1:8" ht="31.5" x14ac:dyDescent="0.25">
      <c r="A15" s="38"/>
      <c r="B15" s="27"/>
      <c r="C15" s="57"/>
      <c r="D15" s="57"/>
      <c r="E15" s="57"/>
      <c r="F15" s="57"/>
      <c r="G15" s="13" t="s">
        <v>137</v>
      </c>
      <c r="H15" s="14">
        <v>10</v>
      </c>
    </row>
    <row r="16" spans="1:8" x14ac:dyDescent="0.25">
      <c r="A16" s="38"/>
      <c r="B16" s="27"/>
      <c r="C16" s="57"/>
      <c r="D16" s="57"/>
      <c r="E16" s="57"/>
      <c r="F16" s="57"/>
      <c r="G16" s="13" t="s">
        <v>189</v>
      </c>
      <c r="H16" s="14">
        <v>15</v>
      </c>
    </row>
    <row r="17" spans="1:8" ht="32.25" thickBot="1" x14ac:dyDescent="0.3">
      <c r="A17" s="38"/>
      <c r="B17" s="27"/>
      <c r="C17" s="57"/>
      <c r="D17" s="57"/>
      <c r="E17" s="57"/>
      <c r="F17" s="57"/>
      <c r="G17" s="13" t="s">
        <v>135</v>
      </c>
      <c r="H17" s="14">
        <v>15</v>
      </c>
    </row>
    <row r="18" spans="1:8" x14ac:dyDescent="0.25">
      <c r="A18" s="38"/>
      <c r="B18" s="27"/>
      <c r="C18" s="57"/>
      <c r="D18" s="57"/>
      <c r="E18" s="57"/>
      <c r="F18" s="57"/>
      <c r="G18" s="29" t="s">
        <v>116</v>
      </c>
      <c r="H18" s="30"/>
    </row>
    <row r="19" spans="1:8" ht="31.5" x14ac:dyDescent="0.25">
      <c r="A19" s="38"/>
      <c r="B19" s="27"/>
      <c r="C19" s="57"/>
      <c r="D19" s="57"/>
      <c r="E19" s="57"/>
      <c r="F19" s="57"/>
      <c r="G19" s="13" t="s">
        <v>206</v>
      </c>
      <c r="H19" s="14">
        <v>5</v>
      </c>
    </row>
    <row r="20" spans="1:8" ht="31.5" x14ac:dyDescent="0.25">
      <c r="A20" s="38"/>
      <c r="B20" s="27"/>
      <c r="C20" s="57"/>
      <c r="D20" s="57"/>
      <c r="E20" s="57"/>
      <c r="F20" s="57"/>
      <c r="G20" s="13" t="s">
        <v>176</v>
      </c>
      <c r="H20" s="14">
        <v>5</v>
      </c>
    </row>
    <row r="21" spans="1:8" ht="31.5" x14ac:dyDescent="0.25">
      <c r="A21" s="38"/>
      <c r="B21" s="27"/>
      <c r="C21" s="57"/>
      <c r="D21" s="57"/>
      <c r="E21" s="57"/>
      <c r="F21" s="57"/>
      <c r="G21" s="13" t="s">
        <v>354</v>
      </c>
      <c r="H21" s="14">
        <v>15</v>
      </c>
    </row>
    <row r="22" spans="1:8" x14ac:dyDescent="0.25">
      <c r="A22" s="38"/>
      <c r="B22" s="27"/>
      <c r="C22" s="57"/>
      <c r="D22" s="57"/>
      <c r="E22" s="57"/>
      <c r="F22" s="57"/>
      <c r="G22" s="13" t="s">
        <v>133</v>
      </c>
      <c r="H22" s="14">
        <v>15</v>
      </c>
    </row>
    <row r="23" spans="1:8" ht="31.5" x14ac:dyDescent="0.25">
      <c r="A23" s="38"/>
      <c r="B23" s="27"/>
      <c r="C23" s="57"/>
      <c r="D23" s="57"/>
      <c r="E23" s="57"/>
      <c r="F23" s="57"/>
      <c r="G23" s="13" t="s">
        <v>114</v>
      </c>
      <c r="H23" s="14">
        <v>10</v>
      </c>
    </row>
    <row r="24" spans="1:8" x14ac:dyDescent="0.25">
      <c r="A24" s="38"/>
      <c r="B24" s="27"/>
      <c r="C24" s="57"/>
      <c r="D24" s="57"/>
      <c r="E24" s="57"/>
      <c r="F24" s="57"/>
      <c r="G24" s="13" t="s">
        <v>113</v>
      </c>
      <c r="H24" s="14">
        <v>5</v>
      </c>
    </row>
    <row r="25" spans="1:8" x14ac:dyDescent="0.25">
      <c r="A25" s="38"/>
      <c r="B25" s="27"/>
      <c r="C25" s="57"/>
      <c r="D25" s="57"/>
      <c r="E25" s="57"/>
      <c r="F25" s="57"/>
      <c r="G25" s="13" t="s">
        <v>109</v>
      </c>
      <c r="H25" s="14">
        <v>10</v>
      </c>
    </row>
    <row r="26" spans="1:8" x14ac:dyDescent="0.25">
      <c r="A26" s="38"/>
      <c r="B26" s="27"/>
      <c r="C26" s="57"/>
      <c r="D26" s="57"/>
      <c r="E26" s="57"/>
      <c r="F26" s="57"/>
      <c r="G26" s="13" t="s">
        <v>167</v>
      </c>
      <c r="H26" s="14">
        <v>5</v>
      </c>
    </row>
    <row r="27" spans="1:8" ht="32.25" thickBot="1" x14ac:dyDescent="0.3">
      <c r="A27" s="38"/>
      <c r="B27" s="27"/>
      <c r="C27" s="57"/>
      <c r="D27" s="57"/>
      <c r="E27" s="57"/>
      <c r="F27" s="57"/>
      <c r="G27" s="13" t="s">
        <v>174</v>
      </c>
      <c r="H27" s="14">
        <v>15</v>
      </c>
    </row>
    <row r="28" spans="1:8" x14ac:dyDescent="0.25">
      <c r="A28" s="38"/>
      <c r="B28" s="27"/>
      <c r="C28" s="57"/>
      <c r="D28" s="57"/>
      <c r="E28" s="57"/>
      <c r="F28" s="57"/>
      <c r="G28" s="29" t="s">
        <v>152</v>
      </c>
      <c r="H28" s="30"/>
    </row>
    <row r="29" spans="1:8" x14ac:dyDescent="0.25">
      <c r="A29" s="38"/>
      <c r="B29" s="27"/>
      <c r="C29" s="57"/>
      <c r="D29" s="57"/>
      <c r="E29" s="57"/>
      <c r="F29" s="57"/>
      <c r="G29" s="13" t="s">
        <v>272</v>
      </c>
      <c r="H29" s="14">
        <v>5</v>
      </c>
    </row>
    <row r="30" spans="1:8" ht="16.5" thickBot="1" x14ac:dyDescent="0.3">
      <c r="A30" s="38"/>
      <c r="B30" s="27"/>
      <c r="C30" s="57"/>
      <c r="D30" s="57"/>
      <c r="E30" s="57"/>
      <c r="F30" s="57"/>
      <c r="G30" s="13" t="s">
        <v>150</v>
      </c>
      <c r="H30" s="14">
        <v>15</v>
      </c>
    </row>
    <row r="31" spans="1:8" x14ac:dyDescent="0.25">
      <c r="A31" s="38"/>
      <c r="B31" s="27"/>
      <c r="C31" s="57"/>
      <c r="D31" s="57"/>
      <c r="E31" s="57"/>
      <c r="F31" s="57"/>
      <c r="G31" s="29" t="s">
        <v>166</v>
      </c>
      <c r="H31" s="30"/>
    </row>
    <row r="32" spans="1:8" x14ac:dyDescent="0.25">
      <c r="A32" s="38"/>
      <c r="B32" s="27"/>
      <c r="C32" s="57"/>
      <c r="D32" s="57"/>
      <c r="E32" s="57"/>
      <c r="F32" s="57"/>
      <c r="G32" s="13" t="s">
        <v>353</v>
      </c>
      <c r="H32" s="14">
        <v>5</v>
      </c>
    </row>
    <row r="33" spans="1:8" x14ac:dyDescent="0.25">
      <c r="A33" s="38"/>
      <c r="B33" s="27"/>
      <c r="C33" s="57"/>
      <c r="D33" s="57"/>
      <c r="E33" s="57"/>
      <c r="F33" s="57"/>
      <c r="G33" s="13" t="s">
        <v>352</v>
      </c>
      <c r="H33" s="14">
        <v>5</v>
      </c>
    </row>
    <row r="34" spans="1:8" x14ac:dyDescent="0.25">
      <c r="A34" s="38"/>
      <c r="B34" s="27"/>
      <c r="C34" s="57"/>
      <c r="D34" s="57"/>
      <c r="E34" s="57"/>
      <c r="F34" s="57"/>
      <c r="G34" s="13" t="s">
        <v>351</v>
      </c>
      <c r="H34" s="14">
        <v>5</v>
      </c>
    </row>
    <row r="35" spans="1:8" x14ac:dyDescent="0.25">
      <c r="A35" s="38"/>
      <c r="B35" s="27"/>
      <c r="C35" s="57"/>
      <c r="D35" s="57"/>
      <c r="E35" s="57"/>
      <c r="F35" s="57"/>
      <c r="G35" s="13" t="s">
        <v>350</v>
      </c>
      <c r="H35" s="14">
        <v>5</v>
      </c>
    </row>
    <row r="36" spans="1:8" x14ac:dyDescent="0.25">
      <c r="A36" s="38"/>
      <c r="B36" s="27"/>
      <c r="C36" s="57"/>
      <c r="D36" s="57"/>
      <c r="E36" s="57"/>
      <c r="F36" s="57"/>
      <c r="G36" s="13" t="s">
        <v>164</v>
      </c>
      <c r="H36" s="14">
        <v>5</v>
      </c>
    </row>
    <row r="37" spans="1:8" ht="16.5" thickBot="1" x14ac:dyDescent="0.3">
      <c r="A37" s="38"/>
      <c r="B37" s="27"/>
      <c r="C37" s="58"/>
      <c r="D37" s="58"/>
      <c r="E37" s="58"/>
      <c r="F37" s="58"/>
      <c r="G37" s="31" t="s">
        <v>8</v>
      </c>
      <c r="H37" s="33">
        <f>SUM(H3:H10,H12:H17,H19:H27,H29:H30,H32:H36,)</f>
        <v>270</v>
      </c>
    </row>
    <row r="38" spans="1:8" ht="150" customHeight="1" thickBot="1" x14ac:dyDescent="0.3">
      <c r="A38" s="39"/>
      <c r="B38" s="28"/>
      <c r="C38" s="35" t="s">
        <v>404</v>
      </c>
      <c r="D38" s="35"/>
      <c r="E38" s="35"/>
      <c r="F38" s="36"/>
      <c r="G38" s="32"/>
      <c r="H38" s="34"/>
    </row>
    <row r="39" spans="1:8" x14ac:dyDescent="0.25">
      <c r="A39" s="37">
        <v>2</v>
      </c>
      <c r="B39" s="26" t="s">
        <v>384</v>
      </c>
      <c r="C39" s="56" t="s">
        <v>403</v>
      </c>
      <c r="D39" s="56" t="s">
        <v>402</v>
      </c>
      <c r="E39" s="56" t="s">
        <v>401</v>
      </c>
      <c r="F39" s="56" t="s">
        <v>400</v>
      </c>
      <c r="G39" s="29" t="s">
        <v>152</v>
      </c>
      <c r="H39" s="30"/>
    </row>
    <row r="40" spans="1:8" x14ac:dyDescent="0.25">
      <c r="A40" s="38"/>
      <c r="B40" s="27"/>
      <c r="C40" s="57"/>
      <c r="D40" s="57"/>
      <c r="E40" s="57"/>
      <c r="F40" s="57"/>
      <c r="G40" s="13" t="s">
        <v>272</v>
      </c>
      <c r="H40" s="14">
        <v>10</v>
      </c>
    </row>
    <row r="41" spans="1:8" x14ac:dyDescent="0.25">
      <c r="A41" s="38"/>
      <c r="B41" s="27"/>
      <c r="C41" s="57"/>
      <c r="D41" s="57"/>
      <c r="E41" s="57"/>
      <c r="F41" s="57"/>
      <c r="G41" s="13" t="s">
        <v>361</v>
      </c>
      <c r="H41" s="14">
        <v>10</v>
      </c>
    </row>
    <row r="42" spans="1:8" x14ac:dyDescent="0.25">
      <c r="A42" s="38"/>
      <c r="B42" s="27"/>
      <c r="C42" s="57"/>
      <c r="D42" s="57"/>
      <c r="E42" s="57"/>
      <c r="F42" s="57"/>
      <c r="G42" s="13" t="s">
        <v>150</v>
      </c>
      <c r="H42" s="14">
        <v>10</v>
      </c>
    </row>
    <row r="43" spans="1:8" ht="101.25" customHeight="1" thickBot="1" x14ac:dyDescent="0.3">
      <c r="A43" s="38"/>
      <c r="B43" s="27"/>
      <c r="C43" s="58"/>
      <c r="D43" s="58"/>
      <c r="E43" s="58"/>
      <c r="F43" s="58"/>
      <c r="G43" s="31" t="s">
        <v>8</v>
      </c>
      <c r="H43" s="33">
        <f>SUM(H40:H42,)</f>
        <v>30</v>
      </c>
    </row>
    <row r="44" spans="1:8" ht="150" customHeight="1" thickBot="1" x14ac:dyDescent="0.3">
      <c r="A44" s="39"/>
      <c r="B44" s="28"/>
      <c r="C44" s="35" t="s">
        <v>399</v>
      </c>
      <c r="D44" s="35"/>
      <c r="E44" s="35"/>
      <c r="F44" s="36"/>
      <c r="G44" s="32"/>
      <c r="H44" s="34"/>
    </row>
    <row r="45" spans="1:8" x14ac:dyDescent="0.25">
      <c r="A45" s="37">
        <v>3</v>
      </c>
      <c r="B45" s="26" t="s">
        <v>367</v>
      </c>
      <c r="C45" s="56" t="s">
        <v>398</v>
      </c>
      <c r="D45" s="56" t="s">
        <v>397</v>
      </c>
      <c r="E45" s="56" t="s">
        <v>392</v>
      </c>
      <c r="F45" s="56" t="s">
        <v>396</v>
      </c>
      <c r="G45" s="29" t="s">
        <v>116</v>
      </c>
      <c r="H45" s="30"/>
    </row>
    <row r="46" spans="1:8" ht="31.5" x14ac:dyDescent="0.25">
      <c r="A46" s="38"/>
      <c r="B46" s="27"/>
      <c r="C46" s="57"/>
      <c r="D46" s="57"/>
      <c r="E46" s="57"/>
      <c r="F46" s="57"/>
      <c r="G46" s="13" t="s">
        <v>206</v>
      </c>
      <c r="H46" s="14">
        <v>3</v>
      </c>
    </row>
    <row r="47" spans="1:8" ht="31.5" x14ac:dyDescent="0.25">
      <c r="A47" s="38"/>
      <c r="B47" s="27"/>
      <c r="C47" s="57"/>
      <c r="D47" s="57"/>
      <c r="E47" s="57"/>
      <c r="F47" s="57"/>
      <c r="G47" s="13" t="s">
        <v>176</v>
      </c>
      <c r="H47" s="14">
        <v>3</v>
      </c>
    </row>
    <row r="48" spans="1:8" ht="31.5" x14ac:dyDescent="0.25">
      <c r="A48" s="38"/>
      <c r="B48" s="27"/>
      <c r="C48" s="57"/>
      <c r="D48" s="57"/>
      <c r="E48" s="57"/>
      <c r="F48" s="57"/>
      <c r="G48" s="13" t="s">
        <v>354</v>
      </c>
      <c r="H48" s="14">
        <v>3</v>
      </c>
    </row>
    <row r="49" spans="1:8" x14ac:dyDescent="0.25">
      <c r="A49" s="38"/>
      <c r="B49" s="27"/>
      <c r="C49" s="57"/>
      <c r="D49" s="57"/>
      <c r="E49" s="57"/>
      <c r="F49" s="57"/>
      <c r="G49" s="13" t="s">
        <v>133</v>
      </c>
      <c r="H49" s="14">
        <v>3</v>
      </c>
    </row>
    <row r="50" spans="1:8" ht="31.5" x14ac:dyDescent="0.25">
      <c r="A50" s="38"/>
      <c r="B50" s="27"/>
      <c r="C50" s="57"/>
      <c r="D50" s="57"/>
      <c r="E50" s="57"/>
      <c r="F50" s="57"/>
      <c r="G50" s="13" t="s">
        <v>114</v>
      </c>
      <c r="H50" s="14">
        <v>5</v>
      </c>
    </row>
    <row r="51" spans="1:8" x14ac:dyDescent="0.25">
      <c r="A51" s="38"/>
      <c r="B51" s="27"/>
      <c r="C51" s="57"/>
      <c r="D51" s="57"/>
      <c r="E51" s="57"/>
      <c r="F51" s="57"/>
      <c r="G51" s="13" t="s">
        <v>113</v>
      </c>
      <c r="H51" s="14">
        <v>4</v>
      </c>
    </row>
    <row r="52" spans="1:8" x14ac:dyDescent="0.25">
      <c r="A52" s="38"/>
      <c r="B52" s="27"/>
      <c r="C52" s="57"/>
      <c r="D52" s="57"/>
      <c r="E52" s="57"/>
      <c r="F52" s="57"/>
      <c r="G52" s="13" t="s">
        <v>109</v>
      </c>
      <c r="H52" s="14">
        <v>6</v>
      </c>
    </row>
    <row r="53" spans="1:8" x14ac:dyDescent="0.25">
      <c r="A53" s="38"/>
      <c r="B53" s="27"/>
      <c r="C53" s="57"/>
      <c r="D53" s="57"/>
      <c r="E53" s="57"/>
      <c r="F53" s="57"/>
      <c r="G53" s="13" t="s">
        <v>167</v>
      </c>
      <c r="H53" s="14">
        <v>3</v>
      </c>
    </row>
    <row r="54" spans="1:8" ht="32.25" thickBot="1" x14ac:dyDescent="0.3">
      <c r="A54" s="38"/>
      <c r="B54" s="27"/>
      <c r="C54" s="57"/>
      <c r="D54" s="57"/>
      <c r="E54" s="57"/>
      <c r="F54" s="57"/>
      <c r="G54" s="13" t="s">
        <v>174</v>
      </c>
      <c r="H54" s="14">
        <v>3</v>
      </c>
    </row>
    <row r="55" spans="1:8" x14ac:dyDescent="0.25">
      <c r="A55" s="38"/>
      <c r="B55" s="27"/>
      <c r="C55" s="57"/>
      <c r="D55" s="57"/>
      <c r="E55" s="57"/>
      <c r="F55" s="57"/>
      <c r="G55" s="29" t="s">
        <v>152</v>
      </c>
      <c r="H55" s="30"/>
    </row>
    <row r="56" spans="1:8" x14ac:dyDescent="0.25">
      <c r="A56" s="38"/>
      <c r="B56" s="27"/>
      <c r="C56" s="57"/>
      <c r="D56" s="57"/>
      <c r="E56" s="57"/>
      <c r="F56" s="57"/>
      <c r="G56" s="13" t="s">
        <v>272</v>
      </c>
      <c r="H56" s="14">
        <v>3</v>
      </c>
    </row>
    <row r="57" spans="1:8" x14ac:dyDescent="0.25">
      <c r="A57" s="38"/>
      <c r="B57" s="27"/>
      <c r="C57" s="57"/>
      <c r="D57" s="57"/>
      <c r="E57" s="57"/>
      <c r="F57" s="57"/>
      <c r="G57" s="13" t="s">
        <v>361</v>
      </c>
      <c r="H57" s="14">
        <v>3</v>
      </c>
    </row>
    <row r="58" spans="1:8" ht="16.5" thickBot="1" x14ac:dyDescent="0.3">
      <c r="A58" s="38"/>
      <c r="B58" s="27"/>
      <c r="C58" s="57"/>
      <c r="D58" s="57"/>
      <c r="E58" s="57"/>
      <c r="F58" s="57"/>
      <c r="G58" s="13" t="s">
        <v>150</v>
      </c>
      <c r="H58" s="14">
        <v>6</v>
      </c>
    </row>
    <row r="59" spans="1:8" x14ac:dyDescent="0.25">
      <c r="A59" s="38"/>
      <c r="B59" s="27"/>
      <c r="C59" s="57"/>
      <c r="D59" s="57"/>
      <c r="E59" s="57"/>
      <c r="F59" s="57"/>
      <c r="G59" s="29" t="s">
        <v>166</v>
      </c>
      <c r="H59" s="30"/>
    </row>
    <row r="60" spans="1:8" x14ac:dyDescent="0.25">
      <c r="A60" s="38"/>
      <c r="B60" s="27"/>
      <c r="C60" s="57"/>
      <c r="D60" s="57"/>
      <c r="E60" s="57"/>
      <c r="F60" s="57"/>
      <c r="G60" s="13" t="s">
        <v>353</v>
      </c>
      <c r="H60" s="14">
        <v>4</v>
      </c>
    </row>
    <row r="61" spans="1:8" x14ac:dyDescent="0.25">
      <c r="A61" s="38"/>
      <c r="B61" s="27"/>
      <c r="C61" s="57"/>
      <c r="D61" s="57"/>
      <c r="E61" s="57"/>
      <c r="F61" s="57"/>
      <c r="G61" s="13" t="s">
        <v>352</v>
      </c>
      <c r="H61" s="14">
        <v>4</v>
      </c>
    </row>
    <row r="62" spans="1:8" x14ac:dyDescent="0.25">
      <c r="A62" s="38"/>
      <c r="B62" s="27"/>
      <c r="C62" s="57"/>
      <c r="D62" s="57"/>
      <c r="E62" s="57"/>
      <c r="F62" s="57"/>
      <c r="G62" s="13" t="s">
        <v>351</v>
      </c>
      <c r="H62" s="14">
        <v>4</v>
      </c>
    </row>
    <row r="63" spans="1:8" x14ac:dyDescent="0.25">
      <c r="A63" s="38"/>
      <c r="B63" s="27"/>
      <c r="C63" s="57"/>
      <c r="D63" s="57"/>
      <c r="E63" s="57"/>
      <c r="F63" s="57"/>
      <c r="G63" s="13" t="s">
        <v>350</v>
      </c>
      <c r="H63" s="14">
        <v>4</v>
      </c>
    </row>
    <row r="64" spans="1:8" ht="16.5" thickBot="1" x14ac:dyDescent="0.3">
      <c r="A64" s="38"/>
      <c r="B64" s="27"/>
      <c r="C64" s="57"/>
      <c r="D64" s="57"/>
      <c r="E64" s="57"/>
      <c r="F64" s="57"/>
      <c r="G64" s="13" t="s">
        <v>164</v>
      </c>
      <c r="H64" s="14">
        <v>4</v>
      </c>
    </row>
    <row r="65" spans="1:8" x14ac:dyDescent="0.25">
      <c r="A65" s="38"/>
      <c r="B65" s="27"/>
      <c r="C65" s="57"/>
      <c r="D65" s="57"/>
      <c r="E65" s="57"/>
      <c r="F65" s="57"/>
      <c r="G65" s="29" t="s">
        <v>360</v>
      </c>
      <c r="H65" s="30"/>
    </row>
    <row r="66" spans="1:8" x14ac:dyDescent="0.25">
      <c r="A66" s="38"/>
      <c r="B66" s="27"/>
      <c r="C66" s="57"/>
      <c r="D66" s="57"/>
      <c r="E66" s="57"/>
      <c r="F66" s="57"/>
      <c r="G66" s="13" t="s">
        <v>225</v>
      </c>
      <c r="H66" s="14">
        <v>2</v>
      </c>
    </row>
    <row r="67" spans="1:8" x14ac:dyDescent="0.25">
      <c r="A67" s="38"/>
      <c r="B67" s="27"/>
      <c r="C67" s="57"/>
      <c r="D67" s="57"/>
      <c r="E67" s="57"/>
      <c r="F67" s="57"/>
      <c r="G67" s="13" t="s">
        <v>223</v>
      </c>
      <c r="H67" s="14">
        <v>2</v>
      </c>
    </row>
    <row r="68" spans="1:8" ht="16.5" thickBot="1" x14ac:dyDescent="0.3">
      <c r="A68" s="38"/>
      <c r="B68" s="27"/>
      <c r="C68" s="58"/>
      <c r="D68" s="58"/>
      <c r="E68" s="58"/>
      <c r="F68" s="58"/>
      <c r="G68" s="31" t="s">
        <v>8</v>
      </c>
      <c r="H68" s="33">
        <f>SUM(H46:H54,H56:H58,H60:H64,H66:H67,)</f>
        <v>69</v>
      </c>
    </row>
    <row r="69" spans="1:8" ht="150" customHeight="1" thickBot="1" x14ac:dyDescent="0.3">
      <c r="A69" s="39"/>
      <c r="B69" s="28"/>
      <c r="C69" s="35" t="s">
        <v>395</v>
      </c>
      <c r="D69" s="35"/>
      <c r="E69" s="35"/>
      <c r="F69" s="36"/>
      <c r="G69" s="32"/>
      <c r="H69" s="34"/>
    </row>
    <row r="70" spans="1:8" x14ac:dyDescent="0.25">
      <c r="A70" s="37">
        <v>4</v>
      </c>
      <c r="B70" s="26" t="s">
        <v>367</v>
      </c>
      <c r="C70" s="56" t="s">
        <v>394</v>
      </c>
      <c r="D70" s="56" t="s">
        <v>393</v>
      </c>
      <c r="E70" s="56" t="s">
        <v>392</v>
      </c>
      <c r="F70" s="56" t="s">
        <v>391</v>
      </c>
      <c r="G70" s="29" t="s">
        <v>126</v>
      </c>
      <c r="H70" s="30"/>
    </row>
    <row r="71" spans="1:8" ht="31.5" x14ac:dyDescent="0.25">
      <c r="A71" s="38"/>
      <c r="B71" s="27"/>
      <c r="C71" s="57"/>
      <c r="D71" s="57"/>
      <c r="E71" s="57"/>
      <c r="F71" s="57"/>
      <c r="G71" s="13" t="s">
        <v>143</v>
      </c>
      <c r="H71" s="14">
        <v>5</v>
      </c>
    </row>
    <row r="72" spans="1:8" ht="31.5" x14ac:dyDescent="0.25">
      <c r="A72" s="38"/>
      <c r="B72" s="27"/>
      <c r="C72" s="57"/>
      <c r="D72" s="57"/>
      <c r="E72" s="57"/>
      <c r="F72" s="57"/>
      <c r="G72" s="13" t="s">
        <v>141</v>
      </c>
      <c r="H72" s="14">
        <v>5</v>
      </c>
    </row>
    <row r="73" spans="1:8" x14ac:dyDescent="0.25">
      <c r="A73" s="38"/>
      <c r="B73" s="27"/>
      <c r="C73" s="57"/>
      <c r="D73" s="57"/>
      <c r="E73" s="57"/>
      <c r="F73" s="57"/>
      <c r="G73" s="13" t="s">
        <v>124</v>
      </c>
      <c r="H73" s="14">
        <v>4</v>
      </c>
    </row>
    <row r="74" spans="1:8" x14ac:dyDescent="0.25">
      <c r="A74" s="38"/>
      <c r="B74" s="27"/>
      <c r="C74" s="57"/>
      <c r="D74" s="57"/>
      <c r="E74" s="57"/>
      <c r="F74" s="57"/>
      <c r="G74" s="13" t="s">
        <v>122</v>
      </c>
      <c r="H74" s="14">
        <v>4</v>
      </c>
    </row>
    <row r="75" spans="1:8" ht="31.5" x14ac:dyDescent="0.25">
      <c r="A75" s="38"/>
      <c r="B75" s="27"/>
      <c r="C75" s="57"/>
      <c r="D75" s="57"/>
      <c r="E75" s="57"/>
      <c r="F75" s="57"/>
      <c r="G75" s="13" t="s">
        <v>374</v>
      </c>
      <c r="H75" s="14">
        <v>4</v>
      </c>
    </row>
    <row r="76" spans="1:8" x14ac:dyDescent="0.25">
      <c r="A76" s="38"/>
      <c r="B76" s="27"/>
      <c r="C76" s="57"/>
      <c r="D76" s="57"/>
      <c r="E76" s="57"/>
      <c r="F76" s="57"/>
      <c r="G76" s="13" t="s">
        <v>119</v>
      </c>
      <c r="H76" s="14">
        <v>6</v>
      </c>
    </row>
    <row r="77" spans="1:8" x14ac:dyDescent="0.25">
      <c r="A77" s="38"/>
      <c r="B77" s="27"/>
      <c r="C77" s="57"/>
      <c r="D77" s="57"/>
      <c r="E77" s="57"/>
      <c r="F77" s="57"/>
      <c r="G77" s="13" t="s">
        <v>118</v>
      </c>
      <c r="H77" s="14">
        <v>8</v>
      </c>
    </row>
    <row r="78" spans="1:8" ht="32.25" thickBot="1" x14ac:dyDescent="0.3">
      <c r="A78" s="38"/>
      <c r="B78" s="27"/>
      <c r="C78" s="57"/>
      <c r="D78" s="57"/>
      <c r="E78" s="57"/>
      <c r="F78" s="57"/>
      <c r="G78" s="13" t="s">
        <v>117</v>
      </c>
      <c r="H78" s="14">
        <v>7</v>
      </c>
    </row>
    <row r="79" spans="1:8" x14ac:dyDescent="0.25">
      <c r="A79" s="38"/>
      <c r="B79" s="27"/>
      <c r="C79" s="57"/>
      <c r="D79" s="57"/>
      <c r="E79" s="57"/>
      <c r="F79" s="57"/>
      <c r="G79" s="29" t="s">
        <v>362</v>
      </c>
      <c r="H79" s="30"/>
    </row>
    <row r="80" spans="1:8" x14ac:dyDescent="0.25">
      <c r="A80" s="38"/>
      <c r="B80" s="27"/>
      <c r="C80" s="57"/>
      <c r="D80" s="57"/>
      <c r="E80" s="57"/>
      <c r="F80" s="57"/>
      <c r="G80" s="13" t="s">
        <v>178</v>
      </c>
      <c r="H80" s="14">
        <v>4</v>
      </c>
    </row>
    <row r="81" spans="1:8" x14ac:dyDescent="0.25">
      <c r="A81" s="38"/>
      <c r="B81" s="27"/>
      <c r="C81" s="57"/>
      <c r="D81" s="57"/>
      <c r="E81" s="57"/>
      <c r="F81" s="57"/>
      <c r="G81" s="13" t="s">
        <v>194</v>
      </c>
      <c r="H81" s="14">
        <v>2</v>
      </c>
    </row>
    <row r="82" spans="1:8" x14ac:dyDescent="0.25">
      <c r="A82" s="38"/>
      <c r="B82" s="27"/>
      <c r="C82" s="57"/>
      <c r="D82" s="57"/>
      <c r="E82" s="57"/>
      <c r="F82" s="57"/>
      <c r="G82" s="13" t="s">
        <v>192</v>
      </c>
      <c r="H82" s="14">
        <v>4</v>
      </c>
    </row>
    <row r="83" spans="1:8" x14ac:dyDescent="0.25">
      <c r="A83" s="38"/>
      <c r="B83" s="27"/>
      <c r="C83" s="57"/>
      <c r="D83" s="57"/>
      <c r="E83" s="57"/>
      <c r="F83" s="57"/>
      <c r="G83" s="13" t="s">
        <v>191</v>
      </c>
      <c r="H83" s="14">
        <v>4</v>
      </c>
    </row>
    <row r="84" spans="1:8" ht="31.5" x14ac:dyDescent="0.25">
      <c r="A84" s="38"/>
      <c r="B84" s="27"/>
      <c r="C84" s="57"/>
      <c r="D84" s="57"/>
      <c r="E84" s="57"/>
      <c r="F84" s="57"/>
      <c r="G84" s="13" t="s">
        <v>137</v>
      </c>
      <c r="H84" s="14">
        <v>4</v>
      </c>
    </row>
    <row r="85" spans="1:8" x14ac:dyDescent="0.25">
      <c r="A85" s="38"/>
      <c r="B85" s="27"/>
      <c r="C85" s="57"/>
      <c r="D85" s="57"/>
      <c r="E85" s="57"/>
      <c r="F85" s="57"/>
      <c r="G85" s="13" t="s">
        <v>189</v>
      </c>
      <c r="H85" s="14">
        <v>4</v>
      </c>
    </row>
    <row r="86" spans="1:8" ht="32.25" thickBot="1" x14ac:dyDescent="0.3">
      <c r="A86" s="38"/>
      <c r="B86" s="27"/>
      <c r="C86" s="57"/>
      <c r="D86" s="57"/>
      <c r="E86" s="57"/>
      <c r="F86" s="57"/>
      <c r="G86" s="13" t="s">
        <v>135</v>
      </c>
      <c r="H86" s="14">
        <v>6</v>
      </c>
    </row>
    <row r="87" spans="1:8" x14ac:dyDescent="0.25">
      <c r="A87" s="38"/>
      <c r="B87" s="27"/>
      <c r="C87" s="57"/>
      <c r="D87" s="57"/>
      <c r="E87" s="57"/>
      <c r="F87" s="57"/>
      <c r="G87" s="29" t="s">
        <v>152</v>
      </c>
      <c r="H87" s="30"/>
    </row>
    <row r="88" spans="1:8" x14ac:dyDescent="0.25">
      <c r="A88" s="38"/>
      <c r="B88" s="27"/>
      <c r="C88" s="57"/>
      <c r="D88" s="57"/>
      <c r="E88" s="57"/>
      <c r="F88" s="57"/>
      <c r="G88" s="13" t="s">
        <v>272</v>
      </c>
      <c r="H88" s="14">
        <v>10</v>
      </c>
    </row>
    <row r="89" spans="1:8" x14ac:dyDescent="0.25">
      <c r="A89" s="38"/>
      <c r="B89" s="27"/>
      <c r="C89" s="57"/>
      <c r="D89" s="57"/>
      <c r="E89" s="57"/>
      <c r="F89" s="57"/>
      <c r="G89" s="13" t="s">
        <v>361</v>
      </c>
      <c r="H89" s="14">
        <v>12</v>
      </c>
    </row>
    <row r="90" spans="1:8" ht="16.5" thickBot="1" x14ac:dyDescent="0.3">
      <c r="A90" s="38"/>
      <c r="B90" s="27"/>
      <c r="C90" s="57"/>
      <c r="D90" s="57"/>
      <c r="E90" s="57"/>
      <c r="F90" s="57"/>
      <c r="G90" s="13" t="s">
        <v>150</v>
      </c>
      <c r="H90" s="14">
        <v>12</v>
      </c>
    </row>
    <row r="91" spans="1:8" x14ac:dyDescent="0.25">
      <c r="A91" s="38"/>
      <c r="B91" s="27"/>
      <c r="C91" s="57"/>
      <c r="D91" s="57"/>
      <c r="E91" s="57"/>
      <c r="F91" s="57"/>
      <c r="G91" s="29" t="s">
        <v>166</v>
      </c>
      <c r="H91" s="30"/>
    </row>
    <row r="92" spans="1:8" x14ac:dyDescent="0.25">
      <c r="A92" s="38"/>
      <c r="B92" s="27"/>
      <c r="C92" s="57"/>
      <c r="D92" s="57"/>
      <c r="E92" s="57"/>
      <c r="F92" s="57"/>
      <c r="G92" s="13" t="s">
        <v>353</v>
      </c>
      <c r="H92" s="14">
        <v>5</v>
      </c>
    </row>
    <row r="93" spans="1:8" x14ac:dyDescent="0.25">
      <c r="A93" s="38"/>
      <c r="B93" s="27"/>
      <c r="C93" s="57"/>
      <c r="D93" s="57"/>
      <c r="E93" s="57"/>
      <c r="F93" s="57"/>
      <c r="G93" s="13" t="s">
        <v>352</v>
      </c>
      <c r="H93" s="14">
        <v>2</v>
      </c>
    </row>
    <row r="94" spans="1:8" x14ac:dyDescent="0.25">
      <c r="A94" s="38"/>
      <c r="B94" s="27"/>
      <c r="C94" s="57"/>
      <c r="D94" s="57"/>
      <c r="E94" s="57"/>
      <c r="F94" s="57"/>
      <c r="G94" s="13" t="s">
        <v>351</v>
      </c>
      <c r="H94" s="14">
        <v>2</v>
      </c>
    </row>
    <row r="95" spans="1:8" x14ac:dyDescent="0.25">
      <c r="A95" s="38"/>
      <c r="B95" s="27"/>
      <c r="C95" s="57"/>
      <c r="D95" s="57"/>
      <c r="E95" s="57"/>
      <c r="F95" s="57"/>
      <c r="G95" s="13" t="s">
        <v>350</v>
      </c>
      <c r="H95" s="14">
        <v>2</v>
      </c>
    </row>
    <row r="96" spans="1:8" ht="16.5" thickBot="1" x14ac:dyDescent="0.3">
      <c r="A96" s="38"/>
      <c r="B96" s="27"/>
      <c r="C96" s="57"/>
      <c r="D96" s="57"/>
      <c r="E96" s="57"/>
      <c r="F96" s="57"/>
      <c r="G96" s="13" t="s">
        <v>164</v>
      </c>
      <c r="H96" s="14">
        <v>2</v>
      </c>
    </row>
    <row r="97" spans="1:8" x14ac:dyDescent="0.25">
      <c r="A97" s="38"/>
      <c r="B97" s="27"/>
      <c r="C97" s="57"/>
      <c r="D97" s="57"/>
      <c r="E97" s="57"/>
      <c r="F97" s="57"/>
      <c r="G97" s="29" t="s">
        <v>360</v>
      </c>
      <c r="H97" s="30"/>
    </row>
    <row r="98" spans="1:8" ht="31.5" x14ac:dyDescent="0.25">
      <c r="A98" s="38"/>
      <c r="B98" s="27"/>
      <c r="C98" s="57"/>
      <c r="D98" s="57"/>
      <c r="E98" s="57"/>
      <c r="F98" s="57"/>
      <c r="G98" s="13" t="s">
        <v>372</v>
      </c>
      <c r="H98" s="14">
        <v>2</v>
      </c>
    </row>
    <row r="99" spans="1:8" x14ac:dyDescent="0.25">
      <c r="A99" s="38"/>
      <c r="B99" s="27"/>
      <c r="C99" s="57"/>
      <c r="D99" s="57"/>
      <c r="E99" s="57"/>
      <c r="F99" s="57"/>
      <c r="G99" s="13" t="s">
        <v>225</v>
      </c>
      <c r="H99" s="14">
        <v>8</v>
      </c>
    </row>
    <row r="100" spans="1:8" ht="31.5" x14ac:dyDescent="0.25">
      <c r="A100" s="38"/>
      <c r="B100" s="27"/>
      <c r="C100" s="57"/>
      <c r="D100" s="57"/>
      <c r="E100" s="57"/>
      <c r="F100" s="57"/>
      <c r="G100" s="13" t="s">
        <v>224</v>
      </c>
      <c r="H100" s="14">
        <v>4</v>
      </c>
    </row>
    <row r="101" spans="1:8" ht="16.5" thickBot="1" x14ac:dyDescent="0.3">
      <c r="A101" s="38"/>
      <c r="B101" s="27"/>
      <c r="C101" s="57"/>
      <c r="D101" s="57"/>
      <c r="E101" s="57"/>
      <c r="F101" s="57"/>
      <c r="G101" s="13" t="s">
        <v>223</v>
      </c>
      <c r="H101" s="14">
        <v>8</v>
      </c>
    </row>
    <row r="102" spans="1:8" x14ac:dyDescent="0.25">
      <c r="A102" s="38"/>
      <c r="B102" s="27"/>
      <c r="C102" s="57"/>
      <c r="D102" s="57"/>
      <c r="E102" s="57"/>
      <c r="F102" s="57"/>
      <c r="G102" s="29" t="s">
        <v>373</v>
      </c>
      <c r="H102" s="30"/>
    </row>
    <row r="103" spans="1:8" ht="31.5" x14ac:dyDescent="0.25">
      <c r="A103" s="38"/>
      <c r="B103" s="27"/>
      <c r="C103" s="57"/>
      <c r="D103" s="57"/>
      <c r="E103" s="57"/>
      <c r="F103" s="57"/>
      <c r="G103" s="13" t="s">
        <v>155</v>
      </c>
      <c r="H103" s="14">
        <v>2</v>
      </c>
    </row>
    <row r="104" spans="1:8" x14ac:dyDescent="0.25">
      <c r="A104" s="38"/>
      <c r="B104" s="27"/>
      <c r="C104" s="57"/>
      <c r="D104" s="57"/>
      <c r="E104" s="57"/>
      <c r="F104" s="57"/>
      <c r="G104" s="13" t="s">
        <v>154</v>
      </c>
      <c r="H104" s="14">
        <v>2</v>
      </c>
    </row>
    <row r="105" spans="1:8" x14ac:dyDescent="0.25">
      <c r="A105" s="38"/>
      <c r="B105" s="27"/>
      <c r="C105" s="57"/>
      <c r="D105" s="57"/>
      <c r="E105" s="57"/>
      <c r="F105" s="57"/>
      <c r="G105" s="13" t="s">
        <v>233</v>
      </c>
      <c r="H105" s="14">
        <v>10</v>
      </c>
    </row>
    <row r="106" spans="1:8" x14ac:dyDescent="0.25">
      <c r="A106" s="38"/>
      <c r="B106" s="27"/>
      <c r="C106" s="57"/>
      <c r="D106" s="57"/>
      <c r="E106" s="57"/>
      <c r="F106" s="57"/>
      <c r="G106" s="13" t="s">
        <v>153</v>
      </c>
      <c r="H106" s="14">
        <v>2</v>
      </c>
    </row>
    <row r="107" spans="1:8" ht="16.5" thickBot="1" x14ac:dyDescent="0.3">
      <c r="A107" s="38"/>
      <c r="B107" s="27"/>
      <c r="C107" s="58"/>
      <c r="D107" s="58"/>
      <c r="E107" s="58"/>
      <c r="F107" s="58"/>
      <c r="G107" s="31" t="s">
        <v>8</v>
      </c>
      <c r="H107" s="33">
        <f>SUM(H71:H78,H80:H86,H88:H90,H92:H96,H98:H101,H103:H106,)</f>
        <v>156</v>
      </c>
    </row>
    <row r="108" spans="1:8" ht="150" customHeight="1" thickBot="1" x14ac:dyDescent="0.3">
      <c r="A108" s="39"/>
      <c r="B108" s="28"/>
      <c r="C108" s="35" t="s">
        <v>390</v>
      </c>
      <c r="D108" s="35"/>
      <c r="E108" s="35"/>
      <c r="F108" s="36"/>
      <c r="G108" s="32"/>
      <c r="H108" s="34"/>
    </row>
    <row r="109" spans="1:8" x14ac:dyDescent="0.25">
      <c r="A109" s="37">
        <v>5</v>
      </c>
      <c r="B109" s="26" t="s">
        <v>367</v>
      </c>
      <c r="C109" s="56" t="s">
        <v>389</v>
      </c>
      <c r="D109" s="56" t="s">
        <v>388</v>
      </c>
      <c r="E109" s="56" t="s">
        <v>387</v>
      </c>
      <c r="F109" s="56" t="s">
        <v>386</v>
      </c>
      <c r="G109" s="29" t="s">
        <v>126</v>
      </c>
      <c r="H109" s="30"/>
    </row>
    <row r="110" spans="1:8" ht="31.5" x14ac:dyDescent="0.25">
      <c r="A110" s="38"/>
      <c r="B110" s="27"/>
      <c r="C110" s="57"/>
      <c r="D110" s="57"/>
      <c r="E110" s="57"/>
      <c r="F110" s="57"/>
      <c r="G110" s="13" t="s">
        <v>143</v>
      </c>
      <c r="H110" s="14">
        <v>3</v>
      </c>
    </row>
    <row r="111" spans="1:8" ht="31.5" x14ac:dyDescent="0.25">
      <c r="A111" s="38"/>
      <c r="B111" s="27"/>
      <c r="C111" s="57"/>
      <c r="D111" s="57"/>
      <c r="E111" s="57"/>
      <c r="F111" s="57"/>
      <c r="G111" s="13" t="s">
        <v>141</v>
      </c>
      <c r="H111" s="14">
        <v>3</v>
      </c>
    </row>
    <row r="112" spans="1:8" x14ac:dyDescent="0.25">
      <c r="A112" s="38"/>
      <c r="B112" s="27"/>
      <c r="C112" s="57"/>
      <c r="D112" s="57"/>
      <c r="E112" s="57"/>
      <c r="F112" s="57"/>
      <c r="G112" s="13" t="s">
        <v>124</v>
      </c>
      <c r="H112" s="14">
        <v>2</v>
      </c>
    </row>
    <row r="113" spans="1:8" x14ac:dyDescent="0.25">
      <c r="A113" s="38"/>
      <c r="B113" s="27"/>
      <c r="C113" s="57"/>
      <c r="D113" s="57"/>
      <c r="E113" s="57"/>
      <c r="F113" s="57"/>
      <c r="G113" s="13" t="s">
        <v>122</v>
      </c>
      <c r="H113" s="14">
        <v>2</v>
      </c>
    </row>
    <row r="114" spans="1:8" ht="31.5" x14ac:dyDescent="0.25">
      <c r="A114" s="38"/>
      <c r="B114" s="27"/>
      <c r="C114" s="57"/>
      <c r="D114" s="57"/>
      <c r="E114" s="57"/>
      <c r="F114" s="57"/>
      <c r="G114" s="13" t="s">
        <v>374</v>
      </c>
      <c r="H114" s="14">
        <v>2</v>
      </c>
    </row>
    <row r="115" spans="1:8" x14ac:dyDescent="0.25">
      <c r="A115" s="38"/>
      <c r="B115" s="27"/>
      <c r="C115" s="57"/>
      <c r="D115" s="57"/>
      <c r="E115" s="57"/>
      <c r="F115" s="57"/>
      <c r="G115" s="13" t="s">
        <v>119</v>
      </c>
      <c r="H115" s="14">
        <v>2</v>
      </c>
    </row>
    <row r="116" spans="1:8" x14ac:dyDescent="0.25">
      <c r="A116" s="38"/>
      <c r="B116" s="27"/>
      <c r="C116" s="57"/>
      <c r="D116" s="57"/>
      <c r="E116" s="57"/>
      <c r="F116" s="57"/>
      <c r="G116" s="13" t="s">
        <v>118</v>
      </c>
      <c r="H116" s="14">
        <v>2</v>
      </c>
    </row>
    <row r="117" spans="1:8" ht="32.25" thickBot="1" x14ac:dyDescent="0.3">
      <c r="A117" s="38"/>
      <c r="B117" s="27"/>
      <c r="C117" s="57"/>
      <c r="D117" s="57"/>
      <c r="E117" s="57"/>
      <c r="F117" s="57"/>
      <c r="G117" s="13" t="s">
        <v>117</v>
      </c>
      <c r="H117" s="14">
        <v>2</v>
      </c>
    </row>
    <row r="118" spans="1:8" x14ac:dyDescent="0.25">
      <c r="A118" s="38"/>
      <c r="B118" s="27"/>
      <c r="C118" s="57"/>
      <c r="D118" s="57"/>
      <c r="E118" s="57"/>
      <c r="F118" s="57"/>
      <c r="G118" s="29" t="s">
        <v>362</v>
      </c>
      <c r="H118" s="30"/>
    </row>
    <row r="119" spans="1:8" x14ac:dyDescent="0.25">
      <c r="A119" s="38"/>
      <c r="B119" s="27"/>
      <c r="C119" s="57"/>
      <c r="D119" s="57"/>
      <c r="E119" s="57"/>
      <c r="F119" s="57"/>
      <c r="G119" s="13" t="s">
        <v>178</v>
      </c>
      <c r="H119" s="14">
        <v>2</v>
      </c>
    </row>
    <row r="120" spans="1:8" x14ac:dyDescent="0.25">
      <c r="A120" s="38"/>
      <c r="B120" s="27"/>
      <c r="C120" s="57"/>
      <c r="D120" s="57"/>
      <c r="E120" s="57"/>
      <c r="F120" s="57"/>
      <c r="G120" s="13" t="s">
        <v>194</v>
      </c>
      <c r="H120" s="14">
        <v>2</v>
      </c>
    </row>
    <row r="121" spans="1:8" x14ac:dyDescent="0.25">
      <c r="A121" s="38"/>
      <c r="B121" s="27"/>
      <c r="C121" s="57"/>
      <c r="D121" s="57"/>
      <c r="E121" s="57"/>
      <c r="F121" s="57"/>
      <c r="G121" s="13" t="s">
        <v>192</v>
      </c>
      <c r="H121" s="14">
        <v>2</v>
      </c>
    </row>
    <row r="122" spans="1:8" x14ac:dyDescent="0.25">
      <c r="A122" s="38"/>
      <c r="B122" s="27"/>
      <c r="C122" s="57"/>
      <c r="D122" s="57"/>
      <c r="E122" s="57"/>
      <c r="F122" s="57"/>
      <c r="G122" s="13" t="s">
        <v>191</v>
      </c>
      <c r="H122" s="14">
        <v>2</v>
      </c>
    </row>
    <row r="123" spans="1:8" ht="31.5" x14ac:dyDescent="0.25">
      <c r="A123" s="38"/>
      <c r="B123" s="27"/>
      <c r="C123" s="57"/>
      <c r="D123" s="57"/>
      <c r="E123" s="57"/>
      <c r="F123" s="57"/>
      <c r="G123" s="13" t="s">
        <v>137</v>
      </c>
      <c r="H123" s="14">
        <v>3</v>
      </c>
    </row>
    <row r="124" spans="1:8" x14ac:dyDescent="0.25">
      <c r="A124" s="38"/>
      <c r="B124" s="27"/>
      <c r="C124" s="57"/>
      <c r="D124" s="57"/>
      <c r="E124" s="57"/>
      <c r="F124" s="57"/>
      <c r="G124" s="13" t="s">
        <v>189</v>
      </c>
      <c r="H124" s="14">
        <v>3</v>
      </c>
    </row>
    <row r="125" spans="1:8" ht="32.25" thickBot="1" x14ac:dyDescent="0.3">
      <c r="A125" s="38"/>
      <c r="B125" s="27"/>
      <c r="C125" s="57"/>
      <c r="D125" s="57"/>
      <c r="E125" s="57"/>
      <c r="F125" s="57"/>
      <c r="G125" s="13" t="s">
        <v>135</v>
      </c>
      <c r="H125" s="14">
        <v>3</v>
      </c>
    </row>
    <row r="126" spans="1:8" x14ac:dyDescent="0.25">
      <c r="A126" s="38"/>
      <c r="B126" s="27"/>
      <c r="C126" s="57"/>
      <c r="D126" s="57"/>
      <c r="E126" s="57"/>
      <c r="F126" s="57"/>
      <c r="G126" s="29" t="s">
        <v>116</v>
      </c>
      <c r="H126" s="30"/>
    </row>
    <row r="127" spans="1:8" ht="31.5" x14ac:dyDescent="0.25">
      <c r="A127" s="38"/>
      <c r="B127" s="27"/>
      <c r="C127" s="57"/>
      <c r="D127" s="57"/>
      <c r="E127" s="57"/>
      <c r="F127" s="57"/>
      <c r="G127" s="13" t="s">
        <v>206</v>
      </c>
      <c r="H127" s="14">
        <v>2</v>
      </c>
    </row>
    <row r="128" spans="1:8" ht="31.5" x14ac:dyDescent="0.25">
      <c r="A128" s="38"/>
      <c r="B128" s="27"/>
      <c r="C128" s="57"/>
      <c r="D128" s="57"/>
      <c r="E128" s="57"/>
      <c r="F128" s="57"/>
      <c r="G128" s="13" t="s">
        <v>176</v>
      </c>
      <c r="H128" s="14">
        <v>2</v>
      </c>
    </row>
    <row r="129" spans="1:8" ht="31.5" x14ac:dyDescent="0.25">
      <c r="A129" s="38"/>
      <c r="B129" s="27"/>
      <c r="C129" s="57"/>
      <c r="D129" s="57"/>
      <c r="E129" s="57"/>
      <c r="F129" s="57"/>
      <c r="G129" s="13" t="s">
        <v>354</v>
      </c>
      <c r="H129" s="14">
        <v>2</v>
      </c>
    </row>
    <row r="130" spans="1:8" x14ac:dyDescent="0.25">
      <c r="A130" s="38"/>
      <c r="B130" s="27"/>
      <c r="C130" s="57"/>
      <c r="D130" s="57"/>
      <c r="E130" s="57"/>
      <c r="F130" s="57"/>
      <c r="G130" s="13" t="s">
        <v>133</v>
      </c>
      <c r="H130" s="14">
        <v>2</v>
      </c>
    </row>
    <row r="131" spans="1:8" ht="31.5" x14ac:dyDescent="0.25">
      <c r="A131" s="38"/>
      <c r="B131" s="27"/>
      <c r="C131" s="57"/>
      <c r="D131" s="57"/>
      <c r="E131" s="57"/>
      <c r="F131" s="57"/>
      <c r="G131" s="13" t="s">
        <v>114</v>
      </c>
      <c r="H131" s="14">
        <v>3</v>
      </c>
    </row>
    <row r="132" spans="1:8" x14ac:dyDescent="0.25">
      <c r="A132" s="38"/>
      <c r="B132" s="27"/>
      <c r="C132" s="57"/>
      <c r="D132" s="57"/>
      <c r="E132" s="57"/>
      <c r="F132" s="57"/>
      <c r="G132" s="13" t="s">
        <v>113</v>
      </c>
      <c r="H132" s="14">
        <v>2</v>
      </c>
    </row>
    <row r="133" spans="1:8" x14ac:dyDescent="0.25">
      <c r="A133" s="38"/>
      <c r="B133" s="27"/>
      <c r="C133" s="57"/>
      <c r="D133" s="57"/>
      <c r="E133" s="57"/>
      <c r="F133" s="57"/>
      <c r="G133" s="13" t="s">
        <v>109</v>
      </c>
      <c r="H133" s="14">
        <v>3</v>
      </c>
    </row>
    <row r="134" spans="1:8" x14ac:dyDescent="0.25">
      <c r="A134" s="38"/>
      <c r="B134" s="27"/>
      <c r="C134" s="57"/>
      <c r="D134" s="57"/>
      <c r="E134" s="57"/>
      <c r="F134" s="57"/>
      <c r="G134" s="13" t="s">
        <v>167</v>
      </c>
      <c r="H134" s="14">
        <v>3</v>
      </c>
    </row>
    <row r="135" spans="1:8" ht="32.25" thickBot="1" x14ac:dyDescent="0.3">
      <c r="A135" s="38"/>
      <c r="B135" s="27"/>
      <c r="C135" s="57"/>
      <c r="D135" s="57"/>
      <c r="E135" s="57"/>
      <c r="F135" s="57"/>
      <c r="G135" s="13" t="s">
        <v>174</v>
      </c>
      <c r="H135" s="14">
        <v>3</v>
      </c>
    </row>
    <row r="136" spans="1:8" x14ac:dyDescent="0.25">
      <c r="A136" s="38"/>
      <c r="B136" s="27"/>
      <c r="C136" s="57"/>
      <c r="D136" s="57"/>
      <c r="E136" s="57"/>
      <c r="F136" s="57"/>
      <c r="G136" s="29" t="s">
        <v>373</v>
      </c>
      <c r="H136" s="30"/>
    </row>
    <row r="137" spans="1:8" ht="31.5" x14ac:dyDescent="0.25">
      <c r="A137" s="38"/>
      <c r="B137" s="27"/>
      <c r="C137" s="57"/>
      <c r="D137" s="57"/>
      <c r="E137" s="57"/>
      <c r="F137" s="57"/>
      <c r="G137" s="13" t="s">
        <v>155</v>
      </c>
      <c r="H137" s="14">
        <v>2</v>
      </c>
    </row>
    <row r="138" spans="1:8" x14ac:dyDescent="0.25">
      <c r="A138" s="38"/>
      <c r="B138" s="27"/>
      <c r="C138" s="57"/>
      <c r="D138" s="57"/>
      <c r="E138" s="57"/>
      <c r="F138" s="57"/>
      <c r="G138" s="13" t="s">
        <v>154</v>
      </c>
      <c r="H138" s="14">
        <v>2</v>
      </c>
    </row>
    <row r="139" spans="1:8" x14ac:dyDescent="0.25">
      <c r="A139" s="38"/>
      <c r="B139" s="27"/>
      <c r="C139" s="57"/>
      <c r="D139" s="57"/>
      <c r="E139" s="57"/>
      <c r="F139" s="57"/>
      <c r="G139" s="13" t="s">
        <v>233</v>
      </c>
      <c r="H139" s="14">
        <v>3</v>
      </c>
    </row>
    <row r="140" spans="1:8" ht="16.5" thickBot="1" x14ac:dyDescent="0.3">
      <c r="A140" s="38"/>
      <c r="B140" s="27"/>
      <c r="C140" s="57"/>
      <c r="D140" s="57"/>
      <c r="E140" s="57"/>
      <c r="F140" s="57"/>
      <c r="G140" s="13" t="s">
        <v>153</v>
      </c>
      <c r="H140" s="14">
        <v>3</v>
      </c>
    </row>
    <row r="141" spans="1:8" x14ac:dyDescent="0.25">
      <c r="A141" s="38"/>
      <c r="B141" s="27"/>
      <c r="C141" s="57"/>
      <c r="D141" s="57"/>
      <c r="E141" s="57"/>
      <c r="F141" s="57"/>
      <c r="G141" s="29" t="s">
        <v>152</v>
      </c>
      <c r="H141" s="30"/>
    </row>
    <row r="142" spans="1:8" x14ac:dyDescent="0.25">
      <c r="A142" s="38"/>
      <c r="B142" s="27"/>
      <c r="C142" s="57"/>
      <c r="D142" s="57"/>
      <c r="E142" s="57"/>
      <c r="F142" s="57"/>
      <c r="G142" s="13" t="s">
        <v>272</v>
      </c>
      <c r="H142" s="14">
        <v>4</v>
      </c>
    </row>
    <row r="143" spans="1:8" x14ac:dyDescent="0.25">
      <c r="A143" s="38"/>
      <c r="B143" s="27"/>
      <c r="C143" s="57"/>
      <c r="D143" s="57"/>
      <c r="E143" s="57"/>
      <c r="F143" s="57"/>
      <c r="G143" s="13" t="s">
        <v>361</v>
      </c>
      <c r="H143" s="14">
        <v>4</v>
      </c>
    </row>
    <row r="144" spans="1:8" ht="16.5" thickBot="1" x14ac:dyDescent="0.3">
      <c r="A144" s="38"/>
      <c r="B144" s="27"/>
      <c r="C144" s="57"/>
      <c r="D144" s="57"/>
      <c r="E144" s="57"/>
      <c r="F144" s="57"/>
      <c r="G144" s="13" t="s">
        <v>150</v>
      </c>
      <c r="H144" s="14">
        <v>8</v>
      </c>
    </row>
    <row r="145" spans="1:8" x14ac:dyDescent="0.25">
      <c r="A145" s="38"/>
      <c r="B145" s="27"/>
      <c r="C145" s="57"/>
      <c r="D145" s="57"/>
      <c r="E145" s="57"/>
      <c r="F145" s="57"/>
      <c r="G145" s="29" t="s">
        <v>166</v>
      </c>
      <c r="H145" s="30"/>
    </row>
    <row r="146" spans="1:8" x14ac:dyDescent="0.25">
      <c r="A146" s="38"/>
      <c r="B146" s="27"/>
      <c r="C146" s="57"/>
      <c r="D146" s="57"/>
      <c r="E146" s="57"/>
      <c r="F146" s="57"/>
      <c r="G146" s="13" t="s">
        <v>353</v>
      </c>
      <c r="H146" s="14">
        <v>2</v>
      </c>
    </row>
    <row r="147" spans="1:8" x14ac:dyDescent="0.25">
      <c r="A147" s="38"/>
      <c r="B147" s="27"/>
      <c r="C147" s="57"/>
      <c r="D147" s="57"/>
      <c r="E147" s="57"/>
      <c r="F147" s="57"/>
      <c r="G147" s="13" t="s">
        <v>352</v>
      </c>
      <c r="H147" s="14">
        <v>2</v>
      </c>
    </row>
    <row r="148" spans="1:8" x14ac:dyDescent="0.25">
      <c r="A148" s="38"/>
      <c r="B148" s="27"/>
      <c r="C148" s="57"/>
      <c r="D148" s="57"/>
      <c r="E148" s="57"/>
      <c r="F148" s="57"/>
      <c r="G148" s="13" t="s">
        <v>351</v>
      </c>
      <c r="H148" s="14">
        <v>2</v>
      </c>
    </row>
    <row r="149" spans="1:8" x14ac:dyDescent="0.25">
      <c r="A149" s="38"/>
      <c r="B149" s="27"/>
      <c r="C149" s="57"/>
      <c r="D149" s="57"/>
      <c r="E149" s="57"/>
      <c r="F149" s="57"/>
      <c r="G149" s="13" t="s">
        <v>350</v>
      </c>
      <c r="H149" s="14">
        <v>3</v>
      </c>
    </row>
    <row r="150" spans="1:8" ht="16.5" thickBot="1" x14ac:dyDescent="0.3">
      <c r="A150" s="38"/>
      <c r="B150" s="27"/>
      <c r="C150" s="57"/>
      <c r="D150" s="57"/>
      <c r="E150" s="57"/>
      <c r="F150" s="57"/>
      <c r="G150" s="13" t="s">
        <v>164</v>
      </c>
      <c r="H150" s="14">
        <v>2</v>
      </c>
    </row>
    <row r="151" spans="1:8" x14ac:dyDescent="0.25">
      <c r="A151" s="38"/>
      <c r="B151" s="27"/>
      <c r="C151" s="57"/>
      <c r="D151" s="57"/>
      <c r="E151" s="57"/>
      <c r="F151" s="57"/>
      <c r="G151" s="29" t="s">
        <v>360</v>
      </c>
      <c r="H151" s="30"/>
    </row>
    <row r="152" spans="1:8" x14ac:dyDescent="0.25">
      <c r="A152" s="38"/>
      <c r="B152" s="27"/>
      <c r="C152" s="57"/>
      <c r="D152" s="57"/>
      <c r="E152" s="57"/>
      <c r="F152" s="57"/>
      <c r="G152" s="13" t="s">
        <v>225</v>
      </c>
      <c r="H152" s="14">
        <v>2</v>
      </c>
    </row>
    <row r="153" spans="1:8" ht="31.5" x14ac:dyDescent="0.25">
      <c r="A153" s="38"/>
      <c r="B153" s="27"/>
      <c r="C153" s="57"/>
      <c r="D153" s="57"/>
      <c r="E153" s="57"/>
      <c r="F153" s="57"/>
      <c r="G153" s="13" t="s">
        <v>224</v>
      </c>
      <c r="H153" s="14">
        <v>2</v>
      </c>
    </row>
    <row r="154" spans="1:8" x14ac:dyDescent="0.25">
      <c r="A154" s="38"/>
      <c r="B154" s="27"/>
      <c r="C154" s="57"/>
      <c r="D154" s="57"/>
      <c r="E154" s="57"/>
      <c r="F154" s="57"/>
      <c r="G154" s="13" t="s">
        <v>223</v>
      </c>
      <c r="H154" s="14">
        <v>2</v>
      </c>
    </row>
    <row r="155" spans="1:8" ht="16.5" thickBot="1" x14ac:dyDescent="0.3">
      <c r="A155" s="38"/>
      <c r="B155" s="27"/>
      <c r="C155" s="58"/>
      <c r="D155" s="58"/>
      <c r="E155" s="58"/>
      <c r="F155" s="58"/>
      <c r="G155" s="31" t="s">
        <v>8</v>
      </c>
      <c r="H155" s="33">
        <f>SUM(H110:H117,H119:H125,H127:H135,H137:H140,H142:H144,H146:H150,H152:H154,)</f>
        <v>100</v>
      </c>
    </row>
    <row r="156" spans="1:8" ht="150" customHeight="1" thickBot="1" x14ac:dyDescent="0.3">
      <c r="A156" s="39"/>
      <c r="B156" s="28"/>
      <c r="C156" s="35" t="s">
        <v>385</v>
      </c>
      <c r="D156" s="35"/>
      <c r="E156" s="35"/>
      <c r="F156" s="36"/>
      <c r="G156" s="32"/>
      <c r="H156" s="34"/>
    </row>
    <row r="157" spans="1:8" x14ac:dyDescent="0.25">
      <c r="A157" s="37">
        <v>6</v>
      </c>
      <c r="B157" s="26" t="s">
        <v>384</v>
      </c>
      <c r="C157" s="56" t="s">
        <v>383</v>
      </c>
      <c r="D157" s="56" t="s">
        <v>382</v>
      </c>
      <c r="E157" s="56" t="s">
        <v>381</v>
      </c>
      <c r="F157" s="56" t="s">
        <v>380</v>
      </c>
      <c r="G157" s="29" t="s">
        <v>373</v>
      </c>
      <c r="H157" s="30"/>
    </row>
    <row r="158" spans="1:8" ht="31.5" x14ac:dyDescent="0.25">
      <c r="A158" s="38"/>
      <c r="B158" s="27"/>
      <c r="C158" s="57"/>
      <c r="D158" s="57"/>
      <c r="E158" s="57"/>
      <c r="F158" s="57"/>
      <c r="G158" s="13" t="s">
        <v>155</v>
      </c>
      <c r="H158" s="14">
        <v>10</v>
      </c>
    </row>
    <row r="159" spans="1:8" x14ac:dyDescent="0.25">
      <c r="A159" s="38"/>
      <c r="B159" s="27"/>
      <c r="C159" s="57"/>
      <c r="D159" s="57"/>
      <c r="E159" s="57"/>
      <c r="F159" s="57"/>
      <c r="G159" s="13" t="s">
        <v>154</v>
      </c>
      <c r="H159" s="14">
        <v>8</v>
      </c>
    </row>
    <row r="160" spans="1:8" x14ac:dyDescent="0.25">
      <c r="A160" s="38"/>
      <c r="B160" s="27"/>
      <c r="C160" s="57"/>
      <c r="D160" s="57"/>
      <c r="E160" s="57"/>
      <c r="F160" s="57"/>
      <c r="G160" s="13" t="s">
        <v>233</v>
      </c>
      <c r="H160" s="14">
        <v>15</v>
      </c>
    </row>
    <row r="161" spans="1:8" ht="16.5" thickBot="1" x14ac:dyDescent="0.3">
      <c r="A161" s="38"/>
      <c r="B161" s="27"/>
      <c r="C161" s="57"/>
      <c r="D161" s="57"/>
      <c r="E161" s="57"/>
      <c r="F161" s="57"/>
      <c r="G161" s="13" t="s">
        <v>153</v>
      </c>
      <c r="H161" s="14">
        <v>10</v>
      </c>
    </row>
    <row r="162" spans="1:8" x14ac:dyDescent="0.25">
      <c r="A162" s="38"/>
      <c r="B162" s="27"/>
      <c r="C162" s="57"/>
      <c r="D162" s="57"/>
      <c r="E162" s="57"/>
      <c r="F162" s="57"/>
      <c r="G162" s="29" t="s">
        <v>152</v>
      </c>
      <c r="H162" s="30"/>
    </row>
    <row r="163" spans="1:8" x14ac:dyDescent="0.25">
      <c r="A163" s="38"/>
      <c r="B163" s="27"/>
      <c r="C163" s="57"/>
      <c r="D163" s="57"/>
      <c r="E163" s="57"/>
      <c r="F163" s="57"/>
      <c r="G163" s="13" t="s">
        <v>272</v>
      </c>
      <c r="H163" s="14">
        <v>10</v>
      </c>
    </row>
    <row r="164" spans="1:8" x14ac:dyDescent="0.25">
      <c r="A164" s="38"/>
      <c r="B164" s="27"/>
      <c r="C164" s="57"/>
      <c r="D164" s="57"/>
      <c r="E164" s="57"/>
      <c r="F164" s="57"/>
      <c r="G164" s="13" t="s">
        <v>361</v>
      </c>
      <c r="H164" s="14">
        <v>8</v>
      </c>
    </row>
    <row r="165" spans="1:8" x14ac:dyDescent="0.25">
      <c r="A165" s="38"/>
      <c r="B165" s="27"/>
      <c r="C165" s="57"/>
      <c r="D165" s="57"/>
      <c r="E165" s="57"/>
      <c r="F165" s="57"/>
      <c r="G165" s="13" t="s">
        <v>150</v>
      </c>
      <c r="H165" s="14">
        <v>9</v>
      </c>
    </row>
    <row r="166" spans="1:8" ht="16.5" thickBot="1" x14ac:dyDescent="0.3">
      <c r="A166" s="38"/>
      <c r="B166" s="27"/>
      <c r="C166" s="58"/>
      <c r="D166" s="58"/>
      <c r="E166" s="58"/>
      <c r="F166" s="58"/>
      <c r="G166" s="31" t="s">
        <v>8</v>
      </c>
      <c r="H166" s="33">
        <f>SUM(H158:H161,H163:H165,)</f>
        <v>70</v>
      </c>
    </row>
    <row r="167" spans="1:8" ht="150" customHeight="1" thickBot="1" x14ac:dyDescent="0.3">
      <c r="A167" s="39"/>
      <c r="B167" s="28"/>
      <c r="C167" s="80" t="s">
        <v>379</v>
      </c>
      <c r="D167" s="80"/>
      <c r="E167" s="80"/>
      <c r="F167" s="81"/>
      <c r="G167" s="32"/>
      <c r="H167" s="34"/>
    </row>
    <row r="168" spans="1:8" x14ac:dyDescent="0.25">
      <c r="A168" s="37">
        <v>7</v>
      </c>
      <c r="B168" s="26" t="s">
        <v>367</v>
      </c>
      <c r="C168" s="56" t="s">
        <v>378</v>
      </c>
      <c r="D168" s="56" t="s">
        <v>377</v>
      </c>
      <c r="E168" s="56" t="s">
        <v>376</v>
      </c>
      <c r="F168" s="56" t="s">
        <v>375</v>
      </c>
      <c r="G168" s="29" t="s">
        <v>126</v>
      </c>
      <c r="H168" s="30"/>
    </row>
    <row r="169" spans="1:8" ht="31.5" x14ac:dyDescent="0.25">
      <c r="A169" s="38"/>
      <c r="B169" s="27"/>
      <c r="C169" s="57"/>
      <c r="D169" s="57"/>
      <c r="E169" s="57"/>
      <c r="F169" s="57"/>
      <c r="G169" s="13" t="s">
        <v>143</v>
      </c>
      <c r="H169" s="14">
        <v>6</v>
      </c>
    </row>
    <row r="170" spans="1:8" ht="31.5" x14ac:dyDescent="0.25">
      <c r="A170" s="38"/>
      <c r="B170" s="27"/>
      <c r="C170" s="57"/>
      <c r="D170" s="57"/>
      <c r="E170" s="57"/>
      <c r="F170" s="57"/>
      <c r="G170" s="13" t="s">
        <v>141</v>
      </c>
      <c r="H170" s="14">
        <v>6</v>
      </c>
    </row>
    <row r="171" spans="1:8" x14ac:dyDescent="0.25">
      <c r="A171" s="38"/>
      <c r="B171" s="27"/>
      <c r="C171" s="57"/>
      <c r="D171" s="57"/>
      <c r="E171" s="57"/>
      <c r="F171" s="57"/>
      <c r="G171" s="13" t="s">
        <v>124</v>
      </c>
      <c r="H171" s="14">
        <v>3</v>
      </c>
    </row>
    <row r="172" spans="1:8" x14ac:dyDescent="0.25">
      <c r="A172" s="38"/>
      <c r="B172" s="27"/>
      <c r="C172" s="57"/>
      <c r="D172" s="57"/>
      <c r="E172" s="57"/>
      <c r="F172" s="57"/>
      <c r="G172" s="13" t="s">
        <v>122</v>
      </c>
      <c r="H172" s="14">
        <v>3</v>
      </c>
    </row>
    <row r="173" spans="1:8" ht="31.5" x14ac:dyDescent="0.25">
      <c r="A173" s="38"/>
      <c r="B173" s="27"/>
      <c r="C173" s="57"/>
      <c r="D173" s="57"/>
      <c r="E173" s="57"/>
      <c r="F173" s="57"/>
      <c r="G173" s="13" t="s">
        <v>374</v>
      </c>
      <c r="H173" s="14">
        <v>4</v>
      </c>
    </row>
    <row r="174" spans="1:8" x14ac:dyDescent="0.25">
      <c r="A174" s="38"/>
      <c r="B174" s="27"/>
      <c r="C174" s="57"/>
      <c r="D174" s="57"/>
      <c r="E174" s="57"/>
      <c r="F174" s="57"/>
      <c r="G174" s="13" t="s">
        <v>119</v>
      </c>
      <c r="H174" s="14">
        <v>5</v>
      </c>
    </row>
    <row r="175" spans="1:8" x14ac:dyDescent="0.25">
      <c r="A175" s="38"/>
      <c r="B175" s="27"/>
      <c r="C175" s="57"/>
      <c r="D175" s="57"/>
      <c r="E175" s="57"/>
      <c r="F175" s="57"/>
      <c r="G175" s="13" t="s">
        <v>118</v>
      </c>
      <c r="H175" s="14">
        <v>4</v>
      </c>
    </row>
    <row r="176" spans="1:8" ht="32.25" thickBot="1" x14ac:dyDescent="0.3">
      <c r="A176" s="38"/>
      <c r="B176" s="27"/>
      <c r="C176" s="57"/>
      <c r="D176" s="57"/>
      <c r="E176" s="57"/>
      <c r="F176" s="57"/>
      <c r="G176" s="13" t="s">
        <v>117</v>
      </c>
      <c r="H176" s="14">
        <v>4</v>
      </c>
    </row>
    <row r="177" spans="1:8" x14ac:dyDescent="0.25">
      <c r="A177" s="38"/>
      <c r="B177" s="27"/>
      <c r="C177" s="57"/>
      <c r="D177" s="57"/>
      <c r="E177" s="57"/>
      <c r="F177" s="57"/>
      <c r="G177" s="29" t="s">
        <v>362</v>
      </c>
      <c r="H177" s="30"/>
    </row>
    <row r="178" spans="1:8" x14ac:dyDescent="0.25">
      <c r="A178" s="38"/>
      <c r="B178" s="27"/>
      <c r="C178" s="57"/>
      <c r="D178" s="57"/>
      <c r="E178" s="57"/>
      <c r="F178" s="57"/>
      <c r="G178" s="13" t="s">
        <v>178</v>
      </c>
      <c r="H178" s="14">
        <v>10</v>
      </c>
    </row>
    <row r="179" spans="1:8" x14ac:dyDescent="0.25">
      <c r="A179" s="38"/>
      <c r="B179" s="27"/>
      <c r="C179" s="57"/>
      <c r="D179" s="57"/>
      <c r="E179" s="57"/>
      <c r="F179" s="57"/>
      <c r="G179" s="13" t="s">
        <v>194</v>
      </c>
      <c r="H179" s="14">
        <v>4</v>
      </c>
    </row>
    <row r="180" spans="1:8" x14ac:dyDescent="0.25">
      <c r="A180" s="38"/>
      <c r="B180" s="27"/>
      <c r="C180" s="57"/>
      <c r="D180" s="57"/>
      <c r="E180" s="57"/>
      <c r="F180" s="57"/>
      <c r="G180" s="13" t="s">
        <v>192</v>
      </c>
      <c r="H180" s="14">
        <v>4</v>
      </c>
    </row>
    <row r="181" spans="1:8" x14ac:dyDescent="0.25">
      <c r="A181" s="38"/>
      <c r="B181" s="27"/>
      <c r="C181" s="57"/>
      <c r="D181" s="57"/>
      <c r="E181" s="57"/>
      <c r="F181" s="57"/>
      <c r="G181" s="13" t="s">
        <v>191</v>
      </c>
      <c r="H181" s="14">
        <v>4</v>
      </c>
    </row>
    <row r="182" spans="1:8" ht="31.5" x14ac:dyDescent="0.25">
      <c r="A182" s="38"/>
      <c r="B182" s="27"/>
      <c r="C182" s="57"/>
      <c r="D182" s="57"/>
      <c r="E182" s="57"/>
      <c r="F182" s="57"/>
      <c r="G182" s="13" t="s">
        <v>137</v>
      </c>
      <c r="H182" s="14">
        <v>3</v>
      </c>
    </row>
    <row r="183" spans="1:8" x14ac:dyDescent="0.25">
      <c r="A183" s="38"/>
      <c r="B183" s="27"/>
      <c r="C183" s="57"/>
      <c r="D183" s="57"/>
      <c r="E183" s="57"/>
      <c r="F183" s="57"/>
      <c r="G183" s="13" t="s">
        <v>189</v>
      </c>
      <c r="H183" s="14">
        <v>3</v>
      </c>
    </row>
    <row r="184" spans="1:8" ht="32.25" thickBot="1" x14ac:dyDescent="0.3">
      <c r="A184" s="38"/>
      <c r="B184" s="27"/>
      <c r="C184" s="57"/>
      <c r="D184" s="57"/>
      <c r="E184" s="57"/>
      <c r="F184" s="57"/>
      <c r="G184" s="13" t="s">
        <v>135</v>
      </c>
      <c r="H184" s="14">
        <v>5</v>
      </c>
    </row>
    <row r="185" spans="1:8" x14ac:dyDescent="0.25">
      <c r="A185" s="38"/>
      <c r="B185" s="27"/>
      <c r="C185" s="57"/>
      <c r="D185" s="57"/>
      <c r="E185" s="57"/>
      <c r="F185" s="57"/>
      <c r="G185" s="29" t="s">
        <v>116</v>
      </c>
      <c r="H185" s="30"/>
    </row>
    <row r="186" spans="1:8" ht="31.5" x14ac:dyDescent="0.25">
      <c r="A186" s="38"/>
      <c r="B186" s="27"/>
      <c r="C186" s="57"/>
      <c r="D186" s="57"/>
      <c r="E186" s="57"/>
      <c r="F186" s="57"/>
      <c r="G186" s="13" t="s">
        <v>206</v>
      </c>
      <c r="H186" s="14">
        <v>3</v>
      </c>
    </row>
    <row r="187" spans="1:8" ht="31.5" x14ac:dyDescent="0.25">
      <c r="A187" s="38"/>
      <c r="B187" s="27"/>
      <c r="C187" s="57"/>
      <c r="D187" s="57"/>
      <c r="E187" s="57"/>
      <c r="F187" s="57"/>
      <c r="G187" s="13" t="s">
        <v>176</v>
      </c>
      <c r="H187" s="14">
        <v>3</v>
      </c>
    </row>
    <row r="188" spans="1:8" ht="31.5" x14ac:dyDescent="0.25">
      <c r="A188" s="38"/>
      <c r="B188" s="27"/>
      <c r="C188" s="57"/>
      <c r="D188" s="57"/>
      <c r="E188" s="57"/>
      <c r="F188" s="57"/>
      <c r="G188" s="13" t="s">
        <v>354</v>
      </c>
      <c r="H188" s="14">
        <v>3</v>
      </c>
    </row>
    <row r="189" spans="1:8" x14ac:dyDescent="0.25">
      <c r="A189" s="38"/>
      <c r="B189" s="27"/>
      <c r="C189" s="57"/>
      <c r="D189" s="57"/>
      <c r="E189" s="57"/>
      <c r="F189" s="57"/>
      <c r="G189" s="13" t="s">
        <v>133</v>
      </c>
      <c r="H189" s="14">
        <v>3</v>
      </c>
    </row>
    <row r="190" spans="1:8" ht="31.5" x14ac:dyDescent="0.25">
      <c r="A190" s="38"/>
      <c r="B190" s="27"/>
      <c r="C190" s="57"/>
      <c r="D190" s="57"/>
      <c r="E190" s="57"/>
      <c r="F190" s="57"/>
      <c r="G190" s="13" t="s">
        <v>114</v>
      </c>
      <c r="H190" s="14">
        <v>5</v>
      </c>
    </row>
    <row r="191" spans="1:8" x14ac:dyDescent="0.25">
      <c r="A191" s="38"/>
      <c r="B191" s="27"/>
      <c r="C191" s="57"/>
      <c r="D191" s="57"/>
      <c r="E191" s="57"/>
      <c r="F191" s="57"/>
      <c r="G191" s="13" t="s">
        <v>113</v>
      </c>
      <c r="H191" s="14">
        <v>5</v>
      </c>
    </row>
    <row r="192" spans="1:8" x14ac:dyDescent="0.25">
      <c r="A192" s="38"/>
      <c r="B192" s="27"/>
      <c r="C192" s="57"/>
      <c r="D192" s="57"/>
      <c r="E192" s="57"/>
      <c r="F192" s="57"/>
      <c r="G192" s="13" t="s">
        <v>109</v>
      </c>
      <c r="H192" s="14">
        <v>5</v>
      </c>
    </row>
    <row r="193" spans="1:8" x14ac:dyDescent="0.25">
      <c r="A193" s="38"/>
      <c r="B193" s="27"/>
      <c r="C193" s="57"/>
      <c r="D193" s="57"/>
      <c r="E193" s="57"/>
      <c r="F193" s="57"/>
      <c r="G193" s="13" t="s">
        <v>167</v>
      </c>
      <c r="H193" s="14">
        <v>4</v>
      </c>
    </row>
    <row r="194" spans="1:8" ht="32.25" thickBot="1" x14ac:dyDescent="0.3">
      <c r="A194" s="38"/>
      <c r="B194" s="27"/>
      <c r="C194" s="57"/>
      <c r="D194" s="57"/>
      <c r="E194" s="57"/>
      <c r="F194" s="57"/>
      <c r="G194" s="13" t="s">
        <v>174</v>
      </c>
      <c r="H194" s="14">
        <v>5</v>
      </c>
    </row>
    <row r="195" spans="1:8" x14ac:dyDescent="0.25">
      <c r="A195" s="38"/>
      <c r="B195" s="27"/>
      <c r="C195" s="57"/>
      <c r="D195" s="57"/>
      <c r="E195" s="57"/>
      <c r="F195" s="57"/>
      <c r="G195" s="29" t="s">
        <v>373</v>
      </c>
      <c r="H195" s="30"/>
    </row>
    <row r="196" spans="1:8" ht="31.5" x14ac:dyDescent="0.25">
      <c r="A196" s="38"/>
      <c r="B196" s="27"/>
      <c r="C196" s="57"/>
      <c r="D196" s="57"/>
      <c r="E196" s="57"/>
      <c r="F196" s="57"/>
      <c r="G196" s="13" t="s">
        <v>155</v>
      </c>
      <c r="H196" s="14">
        <v>3</v>
      </c>
    </row>
    <row r="197" spans="1:8" x14ac:dyDescent="0.25">
      <c r="A197" s="38"/>
      <c r="B197" s="27"/>
      <c r="C197" s="57"/>
      <c r="D197" s="57"/>
      <c r="E197" s="57"/>
      <c r="F197" s="57"/>
      <c r="G197" s="13" t="s">
        <v>154</v>
      </c>
      <c r="H197" s="14">
        <v>3</v>
      </c>
    </row>
    <row r="198" spans="1:8" x14ac:dyDescent="0.25">
      <c r="A198" s="38"/>
      <c r="B198" s="27"/>
      <c r="C198" s="57"/>
      <c r="D198" s="57"/>
      <c r="E198" s="57"/>
      <c r="F198" s="57"/>
      <c r="G198" s="13" t="s">
        <v>233</v>
      </c>
      <c r="H198" s="14">
        <v>5</v>
      </c>
    </row>
    <row r="199" spans="1:8" ht="16.5" thickBot="1" x14ac:dyDescent="0.3">
      <c r="A199" s="38"/>
      <c r="B199" s="27"/>
      <c r="C199" s="57"/>
      <c r="D199" s="57"/>
      <c r="E199" s="57"/>
      <c r="F199" s="57"/>
      <c r="G199" s="13" t="s">
        <v>153</v>
      </c>
      <c r="H199" s="14">
        <v>33</v>
      </c>
    </row>
    <row r="200" spans="1:8" x14ac:dyDescent="0.25">
      <c r="A200" s="38"/>
      <c r="B200" s="27"/>
      <c r="C200" s="57"/>
      <c r="D200" s="57"/>
      <c r="E200" s="57"/>
      <c r="F200" s="57"/>
      <c r="G200" s="29" t="s">
        <v>152</v>
      </c>
      <c r="H200" s="30"/>
    </row>
    <row r="201" spans="1:8" x14ac:dyDescent="0.25">
      <c r="A201" s="38"/>
      <c r="B201" s="27"/>
      <c r="C201" s="57"/>
      <c r="D201" s="57"/>
      <c r="E201" s="57"/>
      <c r="F201" s="57"/>
      <c r="G201" s="13" t="s">
        <v>272</v>
      </c>
      <c r="H201" s="14">
        <v>3</v>
      </c>
    </row>
    <row r="202" spans="1:8" x14ac:dyDescent="0.25">
      <c r="A202" s="38"/>
      <c r="B202" s="27"/>
      <c r="C202" s="57"/>
      <c r="D202" s="57"/>
      <c r="E202" s="57"/>
      <c r="F202" s="57"/>
      <c r="G202" s="13" t="s">
        <v>361</v>
      </c>
      <c r="H202" s="14">
        <v>2</v>
      </c>
    </row>
    <row r="203" spans="1:8" ht="16.5" thickBot="1" x14ac:dyDescent="0.3">
      <c r="A203" s="38"/>
      <c r="B203" s="27"/>
      <c r="C203" s="57"/>
      <c r="D203" s="57"/>
      <c r="E203" s="57"/>
      <c r="F203" s="57"/>
      <c r="G203" s="13" t="s">
        <v>150</v>
      </c>
      <c r="H203" s="14">
        <v>5</v>
      </c>
    </row>
    <row r="204" spans="1:8" x14ac:dyDescent="0.25">
      <c r="A204" s="38"/>
      <c r="B204" s="27"/>
      <c r="C204" s="57"/>
      <c r="D204" s="57"/>
      <c r="E204" s="57"/>
      <c r="F204" s="57"/>
      <c r="G204" s="29" t="s">
        <v>166</v>
      </c>
      <c r="H204" s="30"/>
    </row>
    <row r="205" spans="1:8" x14ac:dyDescent="0.25">
      <c r="A205" s="38"/>
      <c r="B205" s="27"/>
      <c r="C205" s="57"/>
      <c r="D205" s="57"/>
      <c r="E205" s="57"/>
      <c r="F205" s="57"/>
      <c r="G205" s="13" t="s">
        <v>353</v>
      </c>
      <c r="H205" s="14">
        <v>3</v>
      </c>
    </row>
    <row r="206" spans="1:8" x14ac:dyDescent="0.25">
      <c r="A206" s="38"/>
      <c r="B206" s="27"/>
      <c r="C206" s="57"/>
      <c r="D206" s="57"/>
      <c r="E206" s="57"/>
      <c r="F206" s="57"/>
      <c r="G206" s="13" t="s">
        <v>352</v>
      </c>
      <c r="H206" s="14">
        <v>3</v>
      </c>
    </row>
    <row r="207" spans="1:8" x14ac:dyDescent="0.25">
      <c r="A207" s="38"/>
      <c r="B207" s="27"/>
      <c r="C207" s="57"/>
      <c r="D207" s="57"/>
      <c r="E207" s="57"/>
      <c r="F207" s="57"/>
      <c r="G207" s="13" t="s">
        <v>351</v>
      </c>
      <c r="H207" s="14">
        <v>4</v>
      </c>
    </row>
    <row r="208" spans="1:8" x14ac:dyDescent="0.25">
      <c r="A208" s="38"/>
      <c r="B208" s="27"/>
      <c r="C208" s="57"/>
      <c r="D208" s="57"/>
      <c r="E208" s="57"/>
      <c r="F208" s="57"/>
      <c r="G208" s="13" t="s">
        <v>350</v>
      </c>
      <c r="H208" s="14">
        <v>4</v>
      </c>
    </row>
    <row r="209" spans="1:8" ht="16.5" thickBot="1" x14ac:dyDescent="0.3">
      <c r="A209" s="38"/>
      <c r="B209" s="27"/>
      <c r="C209" s="57"/>
      <c r="D209" s="57"/>
      <c r="E209" s="57"/>
      <c r="F209" s="57"/>
      <c r="G209" s="13" t="s">
        <v>164</v>
      </c>
      <c r="H209" s="14">
        <v>6</v>
      </c>
    </row>
    <row r="210" spans="1:8" x14ac:dyDescent="0.25">
      <c r="A210" s="38"/>
      <c r="B210" s="27"/>
      <c r="C210" s="57"/>
      <c r="D210" s="57"/>
      <c r="E210" s="57"/>
      <c r="F210" s="57"/>
      <c r="G210" s="29" t="s">
        <v>360</v>
      </c>
      <c r="H210" s="30"/>
    </row>
    <row r="211" spans="1:8" ht="31.5" x14ac:dyDescent="0.25">
      <c r="A211" s="38"/>
      <c r="B211" s="27"/>
      <c r="C211" s="57"/>
      <c r="D211" s="57"/>
      <c r="E211" s="57"/>
      <c r="F211" s="57"/>
      <c r="G211" s="13" t="s">
        <v>372</v>
      </c>
      <c r="H211" s="14">
        <v>5</v>
      </c>
    </row>
    <row r="212" spans="1:8" x14ac:dyDescent="0.25">
      <c r="A212" s="38"/>
      <c r="B212" s="27"/>
      <c r="C212" s="57"/>
      <c r="D212" s="57"/>
      <c r="E212" s="57"/>
      <c r="F212" s="57"/>
      <c r="G212" s="13" t="s">
        <v>225</v>
      </c>
      <c r="H212" s="14">
        <v>4</v>
      </c>
    </row>
    <row r="213" spans="1:8" ht="31.5" x14ac:dyDescent="0.25">
      <c r="A213" s="38"/>
      <c r="B213" s="27"/>
      <c r="C213" s="57"/>
      <c r="D213" s="57"/>
      <c r="E213" s="57"/>
      <c r="F213" s="57"/>
      <c r="G213" s="13" t="s">
        <v>224</v>
      </c>
      <c r="H213" s="14">
        <v>4</v>
      </c>
    </row>
    <row r="214" spans="1:8" x14ac:dyDescent="0.25">
      <c r="A214" s="38"/>
      <c r="B214" s="27"/>
      <c r="C214" s="57"/>
      <c r="D214" s="57"/>
      <c r="E214" s="57"/>
      <c r="F214" s="57"/>
      <c r="G214" s="13" t="s">
        <v>223</v>
      </c>
      <c r="H214" s="14">
        <v>4</v>
      </c>
    </row>
    <row r="215" spans="1:8" ht="16.5" thickBot="1" x14ac:dyDescent="0.3">
      <c r="A215" s="38"/>
      <c r="B215" s="27"/>
      <c r="C215" s="58"/>
      <c r="D215" s="58"/>
      <c r="E215" s="58"/>
      <c r="F215" s="58"/>
      <c r="G215" s="31" t="s">
        <v>8</v>
      </c>
      <c r="H215" s="33">
        <f>SUM(H169:H176,H178:H184,H186:H194,H196:H199,H201:H203,H205:H209,H211:H214,)</f>
        <v>195</v>
      </c>
    </row>
    <row r="216" spans="1:8" ht="150" customHeight="1" thickBot="1" x14ac:dyDescent="0.3">
      <c r="A216" s="39"/>
      <c r="B216" s="28"/>
      <c r="C216" s="80" t="s">
        <v>371</v>
      </c>
      <c r="D216" s="80"/>
      <c r="E216" s="80"/>
      <c r="F216" s="81"/>
      <c r="G216" s="32"/>
      <c r="H216" s="34"/>
    </row>
    <row r="217" spans="1:8" x14ac:dyDescent="0.25">
      <c r="A217" s="37">
        <v>8</v>
      </c>
      <c r="B217" s="26" t="s">
        <v>367</v>
      </c>
      <c r="C217" s="56" t="s">
        <v>370</v>
      </c>
      <c r="D217" s="56" t="s">
        <v>181</v>
      </c>
      <c r="E217" s="56" t="s">
        <v>369</v>
      </c>
      <c r="F217" s="56" t="s">
        <v>217</v>
      </c>
      <c r="G217" s="29" t="s">
        <v>362</v>
      </c>
      <c r="H217" s="30"/>
    </row>
    <row r="218" spans="1:8" x14ac:dyDescent="0.25">
      <c r="A218" s="38"/>
      <c r="B218" s="27"/>
      <c r="C218" s="57"/>
      <c r="D218" s="57"/>
      <c r="E218" s="57"/>
      <c r="F218" s="57"/>
      <c r="G218" s="13" t="s">
        <v>178</v>
      </c>
      <c r="H218" s="14">
        <v>10</v>
      </c>
    </row>
    <row r="219" spans="1:8" ht="32.25" thickBot="1" x14ac:dyDescent="0.3">
      <c r="A219" s="38"/>
      <c r="B219" s="27"/>
      <c r="C219" s="57"/>
      <c r="D219" s="57"/>
      <c r="E219" s="57"/>
      <c r="F219" s="57"/>
      <c r="G219" s="13" t="s">
        <v>135</v>
      </c>
      <c r="H219" s="14">
        <v>4</v>
      </c>
    </row>
    <row r="220" spans="1:8" x14ac:dyDescent="0.25">
      <c r="A220" s="38"/>
      <c r="B220" s="27"/>
      <c r="C220" s="57"/>
      <c r="D220" s="57"/>
      <c r="E220" s="57"/>
      <c r="F220" s="57"/>
      <c r="G220" s="29" t="s">
        <v>166</v>
      </c>
      <c r="H220" s="30"/>
    </row>
    <row r="221" spans="1:8" x14ac:dyDescent="0.25">
      <c r="A221" s="38"/>
      <c r="B221" s="27"/>
      <c r="C221" s="57"/>
      <c r="D221" s="57"/>
      <c r="E221" s="57"/>
      <c r="F221" s="57"/>
      <c r="G221" s="13" t="s">
        <v>353</v>
      </c>
      <c r="H221" s="14">
        <v>5</v>
      </c>
    </row>
    <row r="222" spans="1:8" x14ac:dyDescent="0.25">
      <c r="A222" s="38"/>
      <c r="B222" s="27"/>
      <c r="C222" s="57"/>
      <c r="D222" s="57"/>
      <c r="E222" s="57"/>
      <c r="F222" s="57"/>
      <c r="G222" s="13" t="s">
        <v>352</v>
      </c>
      <c r="H222" s="14">
        <v>12</v>
      </c>
    </row>
    <row r="223" spans="1:8" x14ac:dyDescent="0.25">
      <c r="A223" s="38"/>
      <c r="B223" s="27"/>
      <c r="C223" s="57"/>
      <c r="D223" s="57"/>
      <c r="E223" s="57"/>
      <c r="F223" s="57"/>
      <c r="G223" s="13" t="s">
        <v>351</v>
      </c>
      <c r="H223" s="14">
        <v>15</v>
      </c>
    </row>
    <row r="224" spans="1:8" x14ac:dyDescent="0.25">
      <c r="A224" s="38"/>
      <c r="B224" s="27"/>
      <c r="C224" s="57"/>
      <c r="D224" s="57"/>
      <c r="E224" s="57"/>
      <c r="F224" s="57"/>
      <c r="G224" s="13" t="s">
        <v>350</v>
      </c>
      <c r="H224" s="14">
        <v>10</v>
      </c>
    </row>
    <row r="225" spans="1:8" ht="16.5" thickBot="1" x14ac:dyDescent="0.3">
      <c r="A225" s="38"/>
      <c r="B225" s="27"/>
      <c r="C225" s="57"/>
      <c r="D225" s="57"/>
      <c r="E225" s="57"/>
      <c r="F225" s="57"/>
      <c r="G225" s="13" t="s">
        <v>164</v>
      </c>
      <c r="H225" s="14">
        <v>10</v>
      </c>
    </row>
    <row r="226" spans="1:8" x14ac:dyDescent="0.25">
      <c r="A226" s="38"/>
      <c r="B226" s="27"/>
      <c r="C226" s="57"/>
      <c r="D226" s="57"/>
      <c r="E226" s="57"/>
      <c r="F226" s="57"/>
      <c r="G226" s="29" t="s">
        <v>360</v>
      </c>
      <c r="H226" s="30"/>
    </row>
    <row r="227" spans="1:8" x14ac:dyDescent="0.25">
      <c r="A227" s="38"/>
      <c r="B227" s="27"/>
      <c r="C227" s="57"/>
      <c r="D227" s="57"/>
      <c r="E227" s="57"/>
      <c r="F227" s="57"/>
      <c r="G227" s="13" t="s">
        <v>225</v>
      </c>
      <c r="H227" s="14">
        <v>4</v>
      </c>
    </row>
    <row r="228" spans="1:8" ht="31.5" x14ac:dyDescent="0.25">
      <c r="A228" s="38"/>
      <c r="B228" s="27"/>
      <c r="C228" s="57"/>
      <c r="D228" s="57"/>
      <c r="E228" s="57"/>
      <c r="F228" s="57"/>
      <c r="G228" s="13" t="s">
        <v>224</v>
      </c>
      <c r="H228" s="14">
        <v>4</v>
      </c>
    </row>
    <row r="229" spans="1:8" x14ac:dyDescent="0.25">
      <c r="A229" s="38"/>
      <c r="B229" s="27"/>
      <c r="C229" s="57"/>
      <c r="D229" s="57"/>
      <c r="E229" s="57"/>
      <c r="F229" s="57"/>
      <c r="G229" s="13" t="s">
        <v>223</v>
      </c>
      <c r="H229" s="14">
        <v>4</v>
      </c>
    </row>
    <row r="230" spans="1:8" ht="16.5" thickBot="1" x14ac:dyDescent="0.3">
      <c r="A230" s="38"/>
      <c r="B230" s="27"/>
      <c r="C230" s="58"/>
      <c r="D230" s="58"/>
      <c r="E230" s="58"/>
      <c r="F230" s="58"/>
      <c r="G230" s="31" t="s">
        <v>8</v>
      </c>
      <c r="H230" s="33">
        <f>SUM(,H218:H219,H221:H225,H227:H229,)</f>
        <v>78</v>
      </c>
    </row>
    <row r="231" spans="1:8" ht="150" customHeight="1" thickBot="1" x14ac:dyDescent="0.3">
      <c r="A231" s="39"/>
      <c r="B231" s="28"/>
      <c r="C231" s="35" t="s">
        <v>368</v>
      </c>
      <c r="D231" s="35"/>
      <c r="E231" s="35"/>
      <c r="F231" s="36"/>
      <c r="G231" s="32"/>
      <c r="H231" s="34"/>
    </row>
    <row r="232" spans="1:8" x14ac:dyDescent="0.25">
      <c r="A232" s="37">
        <v>9</v>
      </c>
      <c r="B232" s="26" t="s">
        <v>367</v>
      </c>
      <c r="C232" s="56" t="s">
        <v>366</v>
      </c>
      <c r="D232" s="56" t="s">
        <v>365</v>
      </c>
      <c r="E232" s="56" t="s">
        <v>364</v>
      </c>
      <c r="F232" s="56" t="s">
        <v>363</v>
      </c>
      <c r="G232" s="29" t="s">
        <v>126</v>
      </c>
      <c r="H232" s="30"/>
    </row>
    <row r="233" spans="1:8" ht="31.5" x14ac:dyDescent="0.25">
      <c r="A233" s="38"/>
      <c r="B233" s="27"/>
      <c r="C233" s="57"/>
      <c r="D233" s="57"/>
      <c r="E233" s="57"/>
      <c r="F233" s="57"/>
      <c r="G233" s="13" t="s">
        <v>143</v>
      </c>
      <c r="H233" s="14">
        <v>2</v>
      </c>
    </row>
    <row r="234" spans="1:8" ht="31.5" x14ac:dyDescent="0.25">
      <c r="A234" s="38"/>
      <c r="B234" s="27"/>
      <c r="C234" s="57"/>
      <c r="D234" s="57"/>
      <c r="E234" s="57"/>
      <c r="F234" s="57"/>
      <c r="G234" s="13" t="s">
        <v>141</v>
      </c>
      <c r="H234" s="14">
        <v>2</v>
      </c>
    </row>
    <row r="235" spans="1:8" x14ac:dyDescent="0.25">
      <c r="A235" s="38"/>
      <c r="B235" s="27"/>
      <c r="C235" s="57"/>
      <c r="D235" s="57"/>
      <c r="E235" s="57"/>
      <c r="F235" s="57"/>
      <c r="G235" s="13" t="s">
        <v>119</v>
      </c>
      <c r="H235" s="14">
        <v>4</v>
      </c>
    </row>
    <row r="236" spans="1:8" x14ac:dyDescent="0.25">
      <c r="A236" s="38"/>
      <c r="B236" s="27"/>
      <c r="C236" s="57"/>
      <c r="D236" s="57"/>
      <c r="E236" s="57"/>
      <c r="F236" s="57"/>
      <c r="G236" s="13" t="s">
        <v>118</v>
      </c>
      <c r="H236" s="14">
        <v>4</v>
      </c>
    </row>
    <row r="237" spans="1:8" ht="32.25" thickBot="1" x14ac:dyDescent="0.3">
      <c r="A237" s="38"/>
      <c r="B237" s="27"/>
      <c r="C237" s="57"/>
      <c r="D237" s="57"/>
      <c r="E237" s="57"/>
      <c r="F237" s="57"/>
      <c r="G237" s="13" t="s">
        <v>117</v>
      </c>
      <c r="H237" s="14">
        <v>4</v>
      </c>
    </row>
    <row r="238" spans="1:8" x14ac:dyDescent="0.25">
      <c r="A238" s="38"/>
      <c r="B238" s="27"/>
      <c r="C238" s="57"/>
      <c r="D238" s="57"/>
      <c r="E238" s="57"/>
      <c r="F238" s="57"/>
      <c r="G238" s="29" t="s">
        <v>362</v>
      </c>
      <c r="H238" s="30"/>
    </row>
    <row r="239" spans="1:8" x14ac:dyDescent="0.25">
      <c r="A239" s="38"/>
      <c r="B239" s="27"/>
      <c r="C239" s="57"/>
      <c r="D239" s="57"/>
      <c r="E239" s="57"/>
      <c r="F239" s="57"/>
      <c r="G239" s="13" t="s">
        <v>189</v>
      </c>
      <c r="H239" s="14">
        <v>3</v>
      </c>
    </row>
    <row r="240" spans="1:8" ht="32.25" thickBot="1" x14ac:dyDescent="0.3">
      <c r="A240" s="38"/>
      <c r="B240" s="27"/>
      <c r="C240" s="57"/>
      <c r="D240" s="57"/>
      <c r="E240" s="57"/>
      <c r="F240" s="57"/>
      <c r="G240" s="13" t="s">
        <v>135</v>
      </c>
      <c r="H240" s="14">
        <v>4</v>
      </c>
    </row>
    <row r="241" spans="1:8" x14ac:dyDescent="0.25">
      <c r="A241" s="38"/>
      <c r="B241" s="27"/>
      <c r="C241" s="57"/>
      <c r="D241" s="57"/>
      <c r="E241" s="57"/>
      <c r="F241" s="57"/>
      <c r="G241" s="29" t="s">
        <v>116</v>
      </c>
      <c r="H241" s="30"/>
    </row>
    <row r="242" spans="1:8" ht="31.5" x14ac:dyDescent="0.25">
      <c r="A242" s="38"/>
      <c r="B242" s="27"/>
      <c r="C242" s="57"/>
      <c r="D242" s="57"/>
      <c r="E242" s="57"/>
      <c r="F242" s="57"/>
      <c r="G242" s="13" t="s">
        <v>206</v>
      </c>
      <c r="H242" s="14">
        <v>3</v>
      </c>
    </row>
    <row r="243" spans="1:8" ht="31.5" x14ac:dyDescent="0.25">
      <c r="A243" s="38"/>
      <c r="B243" s="27"/>
      <c r="C243" s="57"/>
      <c r="D243" s="57"/>
      <c r="E243" s="57"/>
      <c r="F243" s="57"/>
      <c r="G243" s="13" t="s">
        <v>176</v>
      </c>
      <c r="H243" s="14">
        <v>3</v>
      </c>
    </row>
    <row r="244" spans="1:8" x14ac:dyDescent="0.25">
      <c r="A244" s="38"/>
      <c r="B244" s="27"/>
      <c r="C244" s="57"/>
      <c r="D244" s="57"/>
      <c r="E244" s="57"/>
      <c r="F244" s="57"/>
      <c r="G244" s="13" t="s">
        <v>133</v>
      </c>
      <c r="H244" s="14">
        <v>2</v>
      </c>
    </row>
    <row r="245" spans="1:8" ht="31.5" x14ac:dyDescent="0.25">
      <c r="A245" s="38"/>
      <c r="B245" s="27"/>
      <c r="C245" s="57"/>
      <c r="D245" s="57"/>
      <c r="E245" s="57"/>
      <c r="F245" s="57"/>
      <c r="G245" s="13" t="s">
        <v>114</v>
      </c>
      <c r="H245" s="14">
        <v>6</v>
      </c>
    </row>
    <row r="246" spans="1:8" x14ac:dyDescent="0.25">
      <c r="A246" s="38"/>
      <c r="B246" s="27"/>
      <c r="C246" s="57"/>
      <c r="D246" s="57"/>
      <c r="E246" s="57"/>
      <c r="F246" s="57"/>
      <c r="G246" s="13" t="s">
        <v>113</v>
      </c>
      <c r="H246" s="14">
        <v>6</v>
      </c>
    </row>
    <row r="247" spans="1:8" x14ac:dyDescent="0.25">
      <c r="A247" s="38"/>
      <c r="B247" s="27"/>
      <c r="C247" s="57"/>
      <c r="D247" s="57"/>
      <c r="E247" s="57"/>
      <c r="F247" s="57"/>
      <c r="G247" s="13" t="s">
        <v>109</v>
      </c>
      <c r="H247" s="14">
        <v>6</v>
      </c>
    </row>
    <row r="248" spans="1:8" x14ac:dyDescent="0.25">
      <c r="A248" s="38"/>
      <c r="B248" s="27"/>
      <c r="C248" s="57"/>
      <c r="D248" s="57"/>
      <c r="E248" s="57"/>
      <c r="F248" s="57"/>
      <c r="G248" s="13" t="s">
        <v>167</v>
      </c>
      <c r="H248" s="14">
        <v>4</v>
      </c>
    </row>
    <row r="249" spans="1:8" ht="32.25" thickBot="1" x14ac:dyDescent="0.3">
      <c r="A249" s="38"/>
      <c r="B249" s="27"/>
      <c r="C249" s="57"/>
      <c r="D249" s="57"/>
      <c r="E249" s="57"/>
      <c r="F249" s="57"/>
      <c r="G249" s="13" t="s">
        <v>174</v>
      </c>
      <c r="H249" s="14">
        <v>3</v>
      </c>
    </row>
    <row r="250" spans="1:8" x14ac:dyDescent="0.25">
      <c r="A250" s="38"/>
      <c r="B250" s="27"/>
      <c r="C250" s="57"/>
      <c r="D250" s="57"/>
      <c r="E250" s="57"/>
      <c r="F250" s="57"/>
      <c r="G250" s="29" t="s">
        <v>152</v>
      </c>
      <c r="H250" s="30"/>
    </row>
    <row r="251" spans="1:8" x14ac:dyDescent="0.25">
      <c r="A251" s="38"/>
      <c r="B251" s="27"/>
      <c r="C251" s="57"/>
      <c r="D251" s="57"/>
      <c r="E251" s="57"/>
      <c r="F251" s="57"/>
      <c r="G251" s="13" t="s">
        <v>272</v>
      </c>
      <c r="H251" s="14">
        <v>4</v>
      </c>
    </row>
    <row r="252" spans="1:8" x14ac:dyDescent="0.25">
      <c r="A252" s="38"/>
      <c r="B252" s="27"/>
      <c r="C252" s="57"/>
      <c r="D252" s="57"/>
      <c r="E252" s="57"/>
      <c r="F252" s="57"/>
      <c r="G252" s="13" t="s">
        <v>361</v>
      </c>
      <c r="H252" s="14">
        <v>3</v>
      </c>
    </row>
    <row r="253" spans="1:8" ht="16.5" thickBot="1" x14ac:dyDescent="0.3">
      <c r="A253" s="38"/>
      <c r="B253" s="27"/>
      <c r="C253" s="57"/>
      <c r="D253" s="57"/>
      <c r="E253" s="57"/>
      <c r="F253" s="57"/>
      <c r="G253" s="13" t="s">
        <v>150</v>
      </c>
      <c r="H253" s="14">
        <v>10</v>
      </c>
    </row>
    <row r="254" spans="1:8" x14ac:dyDescent="0.25">
      <c r="A254" s="38"/>
      <c r="B254" s="27"/>
      <c r="C254" s="57"/>
      <c r="D254" s="57"/>
      <c r="E254" s="57"/>
      <c r="F254" s="57"/>
      <c r="G254" s="29" t="s">
        <v>360</v>
      </c>
      <c r="H254" s="30"/>
    </row>
    <row r="255" spans="1:8" x14ac:dyDescent="0.25">
      <c r="A255" s="38"/>
      <c r="B255" s="27"/>
      <c r="C255" s="57"/>
      <c r="D255" s="57"/>
      <c r="E255" s="57"/>
      <c r="F255" s="57"/>
      <c r="G255" s="13" t="s">
        <v>225</v>
      </c>
      <c r="H255" s="14">
        <v>4</v>
      </c>
    </row>
    <row r="256" spans="1:8" ht="31.5" x14ac:dyDescent="0.25">
      <c r="A256" s="38"/>
      <c r="B256" s="27"/>
      <c r="C256" s="57"/>
      <c r="D256" s="57"/>
      <c r="E256" s="57"/>
      <c r="F256" s="57"/>
      <c r="G256" s="13" t="s">
        <v>224</v>
      </c>
      <c r="H256" s="14">
        <v>6</v>
      </c>
    </row>
    <row r="257" spans="1:8" x14ac:dyDescent="0.25">
      <c r="A257" s="38"/>
      <c r="B257" s="27"/>
      <c r="C257" s="57"/>
      <c r="D257" s="57"/>
      <c r="E257" s="57"/>
      <c r="F257" s="57"/>
      <c r="G257" s="13" t="s">
        <v>223</v>
      </c>
      <c r="H257" s="14">
        <v>6</v>
      </c>
    </row>
    <row r="258" spans="1:8" ht="16.5" thickBot="1" x14ac:dyDescent="0.3">
      <c r="A258" s="38"/>
      <c r="B258" s="27"/>
      <c r="C258" s="58"/>
      <c r="D258" s="58"/>
      <c r="E258" s="58"/>
      <c r="F258" s="58"/>
      <c r="G258" s="31" t="s">
        <v>8</v>
      </c>
      <c r="H258" s="33">
        <f>SUM(H233:H237,H239:H240,H242:H249,H251:H253,H255:H257,)</f>
        <v>89</v>
      </c>
    </row>
    <row r="259" spans="1:8" ht="150" customHeight="1" thickBot="1" x14ac:dyDescent="0.3">
      <c r="A259" s="39"/>
      <c r="B259" s="28"/>
      <c r="C259" s="35" t="s">
        <v>359</v>
      </c>
      <c r="D259" s="35"/>
      <c r="E259" s="35"/>
      <c r="F259" s="36"/>
      <c r="G259" s="32"/>
      <c r="H259" s="34"/>
    </row>
    <row r="260" spans="1:8" x14ac:dyDescent="0.25">
      <c r="A260" s="37">
        <v>10</v>
      </c>
      <c r="B260" s="26" t="s">
        <v>358</v>
      </c>
      <c r="C260" s="56" t="s">
        <v>357</v>
      </c>
      <c r="D260" s="56" t="s">
        <v>160</v>
      </c>
      <c r="E260" s="56" t="s">
        <v>356</v>
      </c>
      <c r="F260" s="56" t="s">
        <v>355</v>
      </c>
      <c r="G260" s="29" t="s">
        <v>116</v>
      </c>
      <c r="H260" s="30"/>
    </row>
    <row r="261" spans="1:8" ht="31.5" x14ac:dyDescent="0.25">
      <c r="A261" s="38"/>
      <c r="B261" s="27"/>
      <c r="C261" s="57"/>
      <c r="D261" s="57"/>
      <c r="E261" s="57"/>
      <c r="F261" s="57"/>
      <c r="G261" s="13" t="s">
        <v>206</v>
      </c>
      <c r="H261" s="14">
        <v>5</v>
      </c>
    </row>
    <row r="262" spans="1:8" ht="31.5" x14ac:dyDescent="0.25">
      <c r="A262" s="38"/>
      <c r="B262" s="27"/>
      <c r="C262" s="57"/>
      <c r="D262" s="57"/>
      <c r="E262" s="57"/>
      <c r="F262" s="57"/>
      <c r="G262" s="13" t="s">
        <v>176</v>
      </c>
      <c r="H262" s="14">
        <v>10</v>
      </c>
    </row>
    <row r="263" spans="1:8" ht="31.5" x14ac:dyDescent="0.25">
      <c r="A263" s="38"/>
      <c r="B263" s="27"/>
      <c r="C263" s="57"/>
      <c r="D263" s="57"/>
      <c r="E263" s="57"/>
      <c r="F263" s="57"/>
      <c r="G263" s="13" t="s">
        <v>354</v>
      </c>
      <c r="H263" s="14">
        <v>5</v>
      </c>
    </row>
    <row r="264" spans="1:8" x14ac:dyDescent="0.25">
      <c r="A264" s="38"/>
      <c r="B264" s="27"/>
      <c r="C264" s="57"/>
      <c r="D264" s="57"/>
      <c r="E264" s="57"/>
      <c r="F264" s="57"/>
      <c r="G264" s="13" t="s">
        <v>133</v>
      </c>
      <c r="H264" s="14">
        <v>4</v>
      </c>
    </row>
    <row r="265" spans="1:8" ht="31.5" x14ac:dyDescent="0.25">
      <c r="A265" s="38"/>
      <c r="B265" s="27"/>
      <c r="C265" s="57"/>
      <c r="D265" s="57"/>
      <c r="E265" s="57"/>
      <c r="F265" s="57"/>
      <c r="G265" s="13" t="s">
        <v>114</v>
      </c>
      <c r="H265" s="14">
        <v>4</v>
      </c>
    </row>
    <row r="266" spans="1:8" x14ac:dyDescent="0.25">
      <c r="A266" s="38"/>
      <c r="B266" s="27"/>
      <c r="C266" s="57"/>
      <c r="D266" s="57"/>
      <c r="E266" s="57"/>
      <c r="F266" s="57"/>
      <c r="G266" s="13" t="s">
        <v>113</v>
      </c>
      <c r="H266" s="14">
        <v>2</v>
      </c>
    </row>
    <row r="267" spans="1:8" x14ac:dyDescent="0.25">
      <c r="A267" s="38"/>
      <c r="B267" s="27"/>
      <c r="C267" s="57"/>
      <c r="D267" s="57"/>
      <c r="E267" s="57"/>
      <c r="F267" s="57"/>
      <c r="G267" s="13" t="s">
        <v>109</v>
      </c>
      <c r="H267" s="14">
        <v>2</v>
      </c>
    </row>
    <row r="268" spans="1:8" x14ac:dyDescent="0.25">
      <c r="A268" s="38"/>
      <c r="B268" s="27"/>
      <c r="C268" s="57"/>
      <c r="D268" s="57"/>
      <c r="E268" s="57"/>
      <c r="F268" s="57"/>
      <c r="G268" s="13" t="s">
        <v>167</v>
      </c>
      <c r="H268" s="14">
        <v>2</v>
      </c>
    </row>
    <row r="269" spans="1:8" ht="32.25" thickBot="1" x14ac:dyDescent="0.3">
      <c r="A269" s="38"/>
      <c r="B269" s="27"/>
      <c r="C269" s="57"/>
      <c r="D269" s="57"/>
      <c r="E269" s="57"/>
      <c r="F269" s="57"/>
      <c r="G269" s="13" t="s">
        <v>174</v>
      </c>
      <c r="H269" s="14">
        <v>12</v>
      </c>
    </row>
    <row r="270" spans="1:8" x14ac:dyDescent="0.25">
      <c r="A270" s="38"/>
      <c r="B270" s="27"/>
      <c r="C270" s="57"/>
      <c r="D270" s="57"/>
      <c r="E270" s="57"/>
      <c r="F270" s="57"/>
      <c r="G270" s="29" t="s">
        <v>152</v>
      </c>
      <c r="H270" s="30"/>
    </row>
    <row r="271" spans="1:8" ht="16.5" thickBot="1" x14ac:dyDescent="0.3">
      <c r="A271" s="38"/>
      <c r="B271" s="27"/>
      <c r="C271" s="57"/>
      <c r="D271" s="57"/>
      <c r="E271" s="57"/>
      <c r="F271" s="57"/>
      <c r="G271" s="13" t="s">
        <v>272</v>
      </c>
      <c r="H271" s="14">
        <v>5</v>
      </c>
    </row>
    <row r="272" spans="1:8" x14ac:dyDescent="0.25">
      <c r="A272" s="38"/>
      <c r="B272" s="27"/>
      <c r="C272" s="57"/>
      <c r="D272" s="57"/>
      <c r="E272" s="57"/>
      <c r="F272" s="57"/>
      <c r="G272" s="29" t="s">
        <v>166</v>
      </c>
      <c r="H272" s="30"/>
    </row>
    <row r="273" spans="1:8" x14ac:dyDescent="0.25">
      <c r="A273" s="38"/>
      <c r="B273" s="27"/>
      <c r="C273" s="57"/>
      <c r="D273" s="57"/>
      <c r="E273" s="57"/>
      <c r="F273" s="57"/>
      <c r="G273" s="13" t="s">
        <v>353</v>
      </c>
      <c r="H273" s="14">
        <v>4</v>
      </c>
    </row>
    <row r="274" spans="1:8" x14ac:dyDescent="0.25">
      <c r="A274" s="38"/>
      <c r="B274" s="27"/>
      <c r="C274" s="57"/>
      <c r="D274" s="57"/>
      <c r="E274" s="57"/>
      <c r="F274" s="57"/>
      <c r="G274" s="13" t="s">
        <v>352</v>
      </c>
      <c r="H274" s="14">
        <v>7</v>
      </c>
    </row>
    <row r="275" spans="1:8" x14ac:dyDescent="0.25">
      <c r="A275" s="38"/>
      <c r="B275" s="27"/>
      <c r="C275" s="57"/>
      <c r="D275" s="57"/>
      <c r="E275" s="57"/>
      <c r="F275" s="57"/>
      <c r="G275" s="13" t="s">
        <v>351</v>
      </c>
      <c r="H275" s="14">
        <v>8</v>
      </c>
    </row>
    <row r="276" spans="1:8" x14ac:dyDescent="0.25">
      <c r="A276" s="38"/>
      <c r="B276" s="27"/>
      <c r="C276" s="57"/>
      <c r="D276" s="57"/>
      <c r="E276" s="57"/>
      <c r="F276" s="57"/>
      <c r="G276" s="13" t="s">
        <v>350</v>
      </c>
      <c r="H276" s="14">
        <v>5</v>
      </c>
    </row>
    <row r="277" spans="1:8" x14ac:dyDescent="0.25">
      <c r="A277" s="38"/>
      <c r="B277" s="27"/>
      <c r="C277" s="57"/>
      <c r="D277" s="57"/>
      <c r="E277" s="57"/>
      <c r="F277" s="57"/>
      <c r="G277" s="13" t="s">
        <v>164</v>
      </c>
      <c r="H277" s="14">
        <v>6</v>
      </c>
    </row>
    <row r="278" spans="1:8" ht="16.5" thickBot="1" x14ac:dyDescent="0.3">
      <c r="A278" s="38"/>
      <c r="B278" s="27"/>
      <c r="C278" s="58"/>
      <c r="D278" s="58"/>
      <c r="E278" s="58"/>
      <c r="F278" s="58"/>
      <c r="G278" s="31" t="s">
        <v>8</v>
      </c>
      <c r="H278" s="33">
        <f>SUM(H261:H269,H271:H271,H273:H277,)</f>
        <v>81</v>
      </c>
    </row>
    <row r="279" spans="1:8" ht="150" customHeight="1" thickBot="1" x14ac:dyDescent="0.3">
      <c r="A279" s="39"/>
      <c r="B279" s="28"/>
      <c r="C279" s="80" t="s">
        <v>349</v>
      </c>
      <c r="D279" s="80"/>
      <c r="E279" s="80"/>
      <c r="F279" s="81"/>
      <c r="G279" s="32"/>
      <c r="H279" s="34"/>
    </row>
    <row r="280" spans="1:8" x14ac:dyDescent="0.25">
      <c r="A280" s="74" t="s">
        <v>348</v>
      </c>
      <c r="B280" s="26"/>
      <c r="C280" s="77" t="s">
        <v>347</v>
      </c>
      <c r="D280" s="77" t="s">
        <v>346</v>
      </c>
      <c r="E280" s="77" t="s">
        <v>345</v>
      </c>
      <c r="F280" s="77" t="s">
        <v>344</v>
      </c>
      <c r="G280" s="29" t="s">
        <v>343</v>
      </c>
      <c r="H280" s="30"/>
    </row>
    <row r="281" spans="1:8" x14ac:dyDescent="0.25">
      <c r="A281" s="75"/>
      <c r="B281" s="27"/>
      <c r="C281" s="78"/>
      <c r="D281" s="78"/>
      <c r="E281" s="78"/>
      <c r="F281" s="78"/>
      <c r="G281" s="13" t="s">
        <v>342</v>
      </c>
      <c r="H281" s="14">
        <v>7</v>
      </c>
    </row>
    <row r="282" spans="1:8" x14ac:dyDescent="0.25">
      <c r="A282" s="75"/>
      <c r="B282" s="27"/>
      <c r="C282" s="78"/>
      <c r="D282" s="78"/>
      <c r="E282" s="78"/>
      <c r="F282" s="78"/>
      <c r="G282" s="13" t="s">
        <v>341</v>
      </c>
      <c r="H282" s="14">
        <v>6</v>
      </c>
    </row>
    <row r="283" spans="1:8" x14ac:dyDescent="0.25">
      <c r="A283" s="75"/>
      <c r="B283" s="27"/>
      <c r="C283" s="78"/>
      <c r="D283" s="78"/>
      <c r="E283" s="78"/>
      <c r="F283" s="78"/>
      <c r="G283" s="13" t="s">
        <v>340</v>
      </c>
      <c r="H283" s="14">
        <v>9</v>
      </c>
    </row>
    <row r="284" spans="1:8" ht="174.75" customHeight="1" thickBot="1" x14ac:dyDescent="0.3">
      <c r="A284" s="75"/>
      <c r="B284" s="27"/>
      <c r="C284" s="79"/>
      <c r="D284" s="79"/>
      <c r="E284" s="79"/>
      <c r="F284" s="79"/>
      <c r="G284" s="31" t="s">
        <v>8</v>
      </c>
      <c r="H284" s="33">
        <f>SUM(H281:H283)</f>
        <v>22</v>
      </c>
    </row>
    <row r="285" spans="1:8" ht="105" customHeight="1" thickBot="1" x14ac:dyDescent="0.3">
      <c r="A285" s="76"/>
      <c r="B285" s="28"/>
      <c r="C285" s="80" t="s">
        <v>339</v>
      </c>
      <c r="D285" s="80"/>
      <c r="E285" s="80"/>
      <c r="F285" s="81"/>
      <c r="G285" s="32"/>
      <c r="H285" s="34"/>
    </row>
    <row r="286" spans="1:8" x14ac:dyDescent="0.25">
      <c r="A286" s="74" t="s">
        <v>338</v>
      </c>
      <c r="B286" s="26"/>
      <c r="C286" s="77" t="s">
        <v>337</v>
      </c>
      <c r="D286" s="77" t="s">
        <v>336</v>
      </c>
      <c r="E286" s="77" t="s">
        <v>335</v>
      </c>
      <c r="F286" s="77" t="s">
        <v>334</v>
      </c>
      <c r="G286" s="29" t="s">
        <v>244</v>
      </c>
      <c r="H286" s="30"/>
    </row>
    <row r="287" spans="1:8" x14ac:dyDescent="0.25">
      <c r="A287" s="75"/>
      <c r="B287" s="27"/>
      <c r="C287" s="78"/>
      <c r="D287" s="78"/>
      <c r="E287" s="78"/>
      <c r="F287" s="78"/>
      <c r="G287" s="13" t="s">
        <v>333</v>
      </c>
      <c r="H287" s="14">
        <v>6</v>
      </c>
    </row>
    <row r="288" spans="1:8" x14ac:dyDescent="0.25">
      <c r="A288" s="75"/>
      <c r="B288" s="27"/>
      <c r="C288" s="78"/>
      <c r="D288" s="78"/>
      <c r="E288" s="78"/>
      <c r="F288" s="78"/>
      <c r="G288" s="13" t="s">
        <v>332</v>
      </c>
      <c r="H288" s="14">
        <v>6</v>
      </c>
    </row>
    <row r="289" spans="1:8" x14ac:dyDescent="0.25">
      <c r="A289" s="75"/>
      <c r="B289" s="27"/>
      <c r="C289" s="78"/>
      <c r="D289" s="78"/>
      <c r="E289" s="78"/>
      <c r="F289" s="78"/>
      <c r="G289" s="13" t="s">
        <v>331</v>
      </c>
      <c r="H289" s="14">
        <v>6</v>
      </c>
    </row>
    <row r="290" spans="1:8" ht="172.5" customHeight="1" thickBot="1" x14ac:dyDescent="0.3">
      <c r="A290" s="75"/>
      <c r="B290" s="27"/>
      <c r="C290" s="79"/>
      <c r="D290" s="79"/>
      <c r="E290" s="79"/>
      <c r="F290" s="79"/>
      <c r="G290" s="31" t="s">
        <v>8</v>
      </c>
      <c r="H290" s="33">
        <f>SUM(H287:H289)</f>
        <v>18</v>
      </c>
    </row>
    <row r="291" spans="1:8" ht="104.25" customHeight="1" thickBot="1" x14ac:dyDescent="0.3">
      <c r="A291" s="76"/>
      <c r="B291" s="28"/>
      <c r="C291" s="80" t="s">
        <v>330</v>
      </c>
      <c r="D291" s="80"/>
      <c r="E291" s="80"/>
      <c r="F291" s="81"/>
      <c r="G291" s="32"/>
      <c r="H291" s="34"/>
    </row>
    <row r="292" spans="1:8" x14ac:dyDescent="0.25">
      <c r="A292" s="74" t="s">
        <v>329</v>
      </c>
      <c r="B292" s="26"/>
      <c r="C292" s="77" t="s">
        <v>328</v>
      </c>
      <c r="D292" s="77" t="s">
        <v>327</v>
      </c>
      <c r="E292" s="77" t="s">
        <v>326</v>
      </c>
      <c r="F292" s="77" t="s">
        <v>325</v>
      </c>
      <c r="G292" s="29" t="s">
        <v>324</v>
      </c>
      <c r="H292" s="30"/>
    </row>
    <row r="293" spans="1:8" ht="31.5" x14ac:dyDescent="0.25">
      <c r="A293" s="75"/>
      <c r="B293" s="27"/>
      <c r="C293" s="78"/>
      <c r="D293" s="78"/>
      <c r="E293" s="78"/>
      <c r="F293" s="78"/>
      <c r="G293" s="13" t="s">
        <v>323</v>
      </c>
      <c r="H293" s="14">
        <v>14</v>
      </c>
    </row>
    <row r="294" spans="1:8" x14ac:dyDescent="0.25">
      <c r="A294" s="75"/>
      <c r="B294" s="27"/>
      <c r="C294" s="78"/>
      <c r="D294" s="78"/>
      <c r="E294" s="78"/>
      <c r="F294" s="78"/>
      <c r="G294" s="13" t="s">
        <v>322</v>
      </c>
      <c r="H294" s="14">
        <v>6</v>
      </c>
    </row>
    <row r="295" spans="1:8" x14ac:dyDescent="0.25">
      <c r="A295" s="75"/>
      <c r="B295" s="27"/>
      <c r="C295" s="78"/>
      <c r="D295" s="78"/>
      <c r="E295" s="78"/>
      <c r="F295" s="78"/>
      <c r="G295" s="13" t="s">
        <v>321</v>
      </c>
      <c r="H295" s="14">
        <v>6</v>
      </c>
    </row>
    <row r="296" spans="1:8" x14ac:dyDescent="0.25">
      <c r="A296" s="75"/>
      <c r="B296" s="27"/>
      <c r="C296" s="78"/>
      <c r="D296" s="78"/>
      <c r="E296" s="78"/>
      <c r="F296" s="78"/>
      <c r="G296" s="13" t="s">
        <v>320</v>
      </c>
      <c r="H296" s="14">
        <v>6</v>
      </c>
    </row>
    <row r="297" spans="1:8" x14ac:dyDescent="0.25">
      <c r="A297" s="75"/>
      <c r="B297" s="27"/>
      <c r="C297" s="78"/>
      <c r="D297" s="78"/>
      <c r="E297" s="78"/>
      <c r="F297" s="78"/>
      <c r="G297" s="13" t="s">
        <v>319</v>
      </c>
      <c r="H297" s="14">
        <v>6</v>
      </c>
    </row>
    <row r="298" spans="1:8" ht="31.5" x14ac:dyDescent="0.25">
      <c r="A298" s="75"/>
      <c r="B298" s="27"/>
      <c r="C298" s="78"/>
      <c r="D298" s="78"/>
      <c r="E298" s="78"/>
      <c r="F298" s="78"/>
      <c r="G298" s="13" t="s">
        <v>318</v>
      </c>
      <c r="H298" s="14">
        <v>14</v>
      </c>
    </row>
    <row r="299" spans="1:8" x14ac:dyDescent="0.25">
      <c r="A299" s="75"/>
      <c r="B299" s="27"/>
      <c r="C299" s="78"/>
      <c r="D299" s="78"/>
      <c r="E299" s="78"/>
      <c r="F299" s="78"/>
      <c r="G299" s="13" t="s">
        <v>317</v>
      </c>
      <c r="H299" s="14">
        <v>9</v>
      </c>
    </row>
    <row r="300" spans="1:8" ht="30" customHeight="1" x14ac:dyDescent="0.25">
      <c r="A300" s="75"/>
      <c r="B300" s="27"/>
      <c r="C300" s="78"/>
      <c r="D300" s="78"/>
      <c r="E300" s="78"/>
      <c r="F300" s="78"/>
      <c r="G300" s="13" t="s">
        <v>316</v>
      </c>
      <c r="H300" s="14">
        <v>9</v>
      </c>
    </row>
    <row r="301" spans="1:8" ht="44.1" customHeight="1" x14ac:dyDescent="0.25">
      <c r="A301" s="75"/>
      <c r="B301" s="27"/>
      <c r="C301" s="78"/>
      <c r="D301" s="78"/>
      <c r="E301" s="78"/>
      <c r="F301" s="78"/>
      <c r="G301" s="13" t="s">
        <v>315</v>
      </c>
      <c r="H301" s="14">
        <v>9</v>
      </c>
    </row>
    <row r="302" spans="1:8" ht="16.5" thickBot="1" x14ac:dyDescent="0.3">
      <c r="A302" s="75"/>
      <c r="B302" s="27"/>
      <c r="C302" s="79"/>
      <c r="D302" s="79"/>
      <c r="E302" s="79"/>
      <c r="F302" s="79"/>
      <c r="G302" s="31" t="s">
        <v>8</v>
      </c>
      <c r="H302" s="33">
        <f>SUM(H293:H301)</f>
        <v>79</v>
      </c>
    </row>
    <row r="303" spans="1:8" ht="179.25" customHeight="1" thickBot="1" x14ac:dyDescent="0.3">
      <c r="A303" s="76"/>
      <c r="B303" s="28"/>
      <c r="C303" s="80" t="s">
        <v>314</v>
      </c>
      <c r="D303" s="80"/>
      <c r="E303" s="80"/>
      <c r="F303" s="81"/>
      <c r="G303" s="32"/>
      <c r="H303" s="34"/>
    </row>
    <row r="304" spans="1:8" x14ac:dyDescent="0.25">
      <c r="A304" s="74" t="s">
        <v>313</v>
      </c>
      <c r="B304" s="26"/>
      <c r="C304" s="77" t="s">
        <v>312</v>
      </c>
      <c r="D304" s="77" t="s">
        <v>311</v>
      </c>
      <c r="E304" s="77" t="s">
        <v>310</v>
      </c>
      <c r="F304" s="77" t="s">
        <v>309</v>
      </c>
      <c r="G304" s="29" t="s">
        <v>126</v>
      </c>
      <c r="H304" s="30"/>
    </row>
    <row r="305" spans="1:8" ht="16.5" thickBot="1" x14ac:dyDescent="0.3">
      <c r="A305" s="75"/>
      <c r="B305" s="27"/>
      <c r="C305" s="78"/>
      <c r="D305" s="78"/>
      <c r="E305" s="78"/>
      <c r="F305" s="78"/>
      <c r="G305" s="13" t="s">
        <v>308</v>
      </c>
      <c r="H305" s="14">
        <v>18</v>
      </c>
    </row>
    <row r="306" spans="1:8" x14ac:dyDescent="0.25">
      <c r="A306" s="75"/>
      <c r="B306" s="27"/>
      <c r="C306" s="78"/>
      <c r="D306" s="78"/>
      <c r="E306" s="78"/>
      <c r="F306" s="78"/>
      <c r="G306" s="29" t="s">
        <v>139</v>
      </c>
      <c r="H306" s="30"/>
    </row>
    <row r="307" spans="1:8" x14ac:dyDescent="0.25">
      <c r="A307" s="75"/>
      <c r="B307" s="27"/>
      <c r="C307" s="78"/>
      <c r="D307" s="78"/>
      <c r="E307" s="78"/>
      <c r="F307" s="78"/>
      <c r="G307" s="13" t="s">
        <v>308</v>
      </c>
      <c r="H307" s="14">
        <v>18</v>
      </c>
    </row>
    <row r="308" spans="1:8" ht="170.25" customHeight="1" thickBot="1" x14ac:dyDescent="0.3">
      <c r="A308" s="75"/>
      <c r="B308" s="27"/>
      <c r="C308" s="79"/>
      <c r="D308" s="79"/>
      <c r="E308" s="79"/>
      <c r="F308" s="79"/>
      <c r="G308" s="31" t="s">
        <v>8</v>
      </c>
      <c r="H308" s="33">
        <f>SUM(H305:H307)</f>
        <v>36</v>
      </c>
    </row>
    <row r="309" spans="1:8" ht="113.25" customHeight="1" thickBot="1" x14ac:dyDescent="0.3">
      <c r="A309" s="76"/>
      <c r="B309" s="28"/>
      <c r="C309" s="35" t="s">
        <v>307</v>
      </c>
      <c r="D309" s="35"/>
      <c r="E309" s="35"/>
      <c r="F309" s="36"/>
      <c r="G309" s="32"/>
      <c r="H309" s="34"/>
    </row>
    <row r="310" spans="1:8" ht="16.5" thickBot="1" x14ac:dyDescent="0.3">
      <c r="A310" s="50" t="s">
        <v>306</v>
      </c>
      <c r="B310" s="51"/>
      <c r="C310" s="51"/>
      <c r="D310" s="51"/>
      <c r="E310" s="52"/>
      <c r="F310" s="53">
        <f>H278+H258+H230+H215+H166+H155+H107+H68+H43+H37+H284+H290+H308+H302</f>
        <v>1293</v>
      </c>
      <c r="G310" s="54"/>
      <c r="H310" s="55"/>
    </row>
    <row r="311" spans="1:8" ht="202.5" customHeight="1" thickBot="1" x14ac:dyDescent="0.3">
      <c r="A311" s="45" t="s">
        <v>9</v>
      </c>
      <c r="B311" s="46"/>
      <c r="C311" s="47" t="s">
        <v>305</v>
      </c>
      <c r="D311" s="48"/>
      <c r="E311" s="48"/>
      <c r="F311" s="49"/>
      <c r="G311" s="15" t="s">
        <v>80</v>
      </c>
      <c r="H311" s="16" t="s">
        <v>304</v>
      </c>
    </row>
    <row r="312" spans="1:8" ht="194.25" customHeight="1" thickBot="1" x14ac:dyDescent="0.3">
      <c r="A312" s="45" t="s">
        <v>9</v>
      </c>
      <c r="B312" s="46"/>
      <c r="C312" s="47" t="s">
        <v>303</v>
      </c>
      <c r="D312" s="48"/>
      <c r="E312" s="48"/>
      <c r="F312" s="49"/>
      <c r="G312" s="15" t="s">
        <v>80</v>
      </c>
      <c r="H312" s="16" t="s">
        <v>302</v>
      </c>
    </row>
    <row r="313" spans="1:8" ht="189" customHeight="1" thickBot="1" x14ac:dyDescent="0.3">
      <c r="A313" s="45" t="s">
        <v>9</v>
      </c>
      <c r="B313" s="46"/>
      <c r="C313" s="47" t="s">
        <v>301</v>
      </c>
      <c r="D313" s="48"/>
      <c r="E313" s="48"/>
      <c r="F313" s="49"/>
      <c r="G313" s="15" t="s">
        <v>300</v>
      </c>
      <c r="H313" s="18" t="s">
        <v>299</v>
      </c>
    </row>
    <row r="314" spans="1:8" ht="33.6" customHeight="1" x14ac:dyDescent="0.25"/>
    <row r="315" spans="1:8" ht="24" customHeight="1" x14ac:dyDescent="0.25"/>
    <row r="316" spans="1:8" ht="15" customHeight="1" x14ac:dyDescent="0.25"/>
    <row r="318" spans="1:8" ht="72.599999999999994" customHeight="1" x14ac:dyDescent="0.25"/>
    <row r="319" spans="1:8" ht="66.95" customHeight="1" x14ac:dyDescent="0.25"/>
  </sheetData>
  <sheetProtection algorithmName="SHA-512" hashValue="0EXSujb29ttyScRptOWXCqyWzeUor/9j0ve6RpfgjeHMB2gX0r2jVevop68VT6AA1bLyNtvkWBa+SWDIeMiyrA==" saltValue="yDwGJbefoSX0Pfgu2m9dqQ==" spinCount="100000" sheet="1" formatCells="0" formatColumns="0" formatRows="0" insertColumns="0" insertRows="0" insertHyperlinks="0" sort="0" autoFilter="0"/>
  <mergeCells count="182">
    <mergeCell ref="G304:H304"/>
    <mergeCell ref="G308:G309"/>
    <mergeCell ref="H308:H309"/>
    <mergeCell ref="C309:F309"/>
    <mergeCell ref="G306:H306"/>
    <mergeCell ref="A292:A303"/>
    <mergeCell ref="B292:B303"/>
    <mergeCell ref="C292:C302"/>
    <mergeCell ref="D292:D302"/>
    <mergeCell ref="E292:E302"/>
    <mergeCell ref="A304:A309"/>
    <mergeCell ref="B304:B309"/>
    <mergeCell ref="C304:C308"/>
    <mergeCell ref="D304:D308"/>
    <mergeCell ref="E304:E308"/>
    <mergeCell ref="F304:F308"/>
    <mergeCell ref="A286:A291"/>
    <mergeCell ref="B286:B291"/>
    <mergeCell ref="C286:C290"/>
    <mergeCell ref="D286:D290"/>
    <mergeCell ref="E286:E290"/>
    <mergeCell ref="F286:F290"/>
    <mergeCell ref="F292:F302"/>
    <mergeCell ref="G292:H292"/>
    <mergeCell ref="G302:G303"/>
    <mergeCell ref="H302:H303"/>
    <mergeCell ref="C303:F303"/>
    <mergeCell ref="G286:H286"/>
    <mergeCell ref="G290:G291"/>
    <mergeCell ref="H290:H291"/>
    <mergeCell ref="C291:F291"/>
    <mergeCell ref="B232:B259"/>
    <mergeCell ref="G232:H232"/>
    <mergeCell ref="G238:H238"/>
    <mergeCell ref="G241:H241"/>
    <mergeCell ref="G250:H250"/>
    <mergeCell ref="G254:H254"/>
    <mergeCell ref="C285:F285"/>
    <mergeCell ref="E280:E284"/>
    <mergeCell ref="F280:F284"/>
    <mergeCell ref="G280:H280"/>
    <mergeCell ref="G284:G285"/>
    <mergeCell ref="H284:H285"/>
    <mergeCell ref="D217:D230"/>
    <mergeCell ref="E217:E230"/>
    <mergeCell ref="G258:G259"/>
    <mergeCell ref="H258:H259"/>
    <mergeCell ref="C259:F259"/>
    <mergeCell ref="C232:C258"/>
    <mergeCell ref="D232:D258"/>
    <mergeCell ref="E232:E258"/>
    <mergeCell ref="F232:F258"/>
    <mergeCell ref="H215:H216"/>
    <mergeCell ref="C216:F216"/>
    <mergeCell ref="C168:C215"/>
    <mergeCell ref="D168:D215"/>
    <mergeCell ref="E168:E215"/>
    <mergeCell ref="F168:F215"/>
    <mergeCell ref="F217:F230"/>
    <mergeCell ref="B168:B216"/>
    <mergeCell ref="G168:H168"/>
    <mergeCell ref="G177:H177"/>
    <mergeCell ref="G185:H185"/>
    <mergeCell ref="G195:H195"/>
    <mergeCell ref="G200:H200"/>
    <mergeCell ref="G204:H204"/>
    <mergeCell ref="G210:H210"/>
    <mergeCell ref="G215:G216"/>
    <mergeCell ref="B217:B231"/>
    <mergeCell ref="G217:H217"/>
    <mergeCell ref="G220:H220"/>
    <mergeCell ref="G226:H226"/>
    <mergeCell ref="G230:G231"/>
    <mergeCell ref="H230:H231"/>
    <mergeCell ref="C231:F231"/>
    <mergeCell ref="C217:C230"/>
    <mergeCell ref="B157:B167"/>
    <mergeCell ref="G157:H157"/>
    <mergeCell ref="G162:H162"/>
    <mergeCell ref="G166:G167"/>
    <mergeCell ref="H166:H167"/>
    <mergeCell ref="C167:F167"/>
    <mergeCell ref="C157:C166"/>
    <mergeCell ref="D157:D166"/>
    <mergeCell ref="E157:E166"/>
    <mergeCell ref="F157:F166"/>
    <mergeCell ref="B70:B108"/>
    <mergeCell ref="B109:B156"/>
    <mergeCell ref="G109:H109"/>
    <mergeCell ref="G118:H118"/>
    <mergeCell ref="G126:H126"/>
    <mergeCell ref="G136:H136"/>
    <mergeCell ref="G141:H141"/>
    <mergeCell ref="G145:H145"/>
    <mergeCell ref="G151:H151"/>
    <mergeCell ref="G155:G156"/>
    <mergeCell ref="H155:H156"/>
    <mergeCell ref="F70:F107"/>
    <mergeCell ref="G70:H70"/>
    <mergeCell ref="G79:H79"/>
    <mergeCell ref="G87:H87"/>
    <mergeCell ref="G91:H91"/>
    <mergeCell ref="G97:H97"/>
    <mergeCell ref="G102:H102"/>
    <mergeCell ref="C156:F156"/>
    <mergeCell ref="C109:C155"/>
    <mergeCell ref="D109:D155"/>
    <mergeCell ref="E109:E155"/>
    <mergeCell ref="F109:F155"/>
    <mergeCell ref="H37:H38"/>
    <mergeCell ref="C38:F38"/>
    <mergeCell ref="C2:C37"/>
    <mergeCell ref="D2:D37"/>
    <mergeCell ref="E2:E37"/>
    <mergeCell ref="F2:F37"/>
    <mergeCell ref="A168:A216"/>
    <mergeCell ref="A217:A231"/>
    <mergeCell ref="A232:A259"/>
    <mergeCell ref="B2:B38"/>
    <mergeCell ref="G2:H2"/>
    <mergeCell ref="G11:H11"/>
    <mergeCell ref="G18:H18"/>
    <mergeCell ref="G28:H28"/>
    <mergeCell ref="G31:H31"/>
    <mergeCell ref="G37:G38"/>
    <mergeCell ref="A2:A38"/>
    <mergeCell ref="A39:A44"/>
    <mergeCell ref="A45:A69"/>
    <mergeCell ref="A70:A108"/>
    <mergeCell ref="A109:A156"/>
    <mergeCell ref="A157:A167"/>
    <mergeCell ref="G107:G108"/>
    <mergeCell ref="H107:H108"/>
    <mergeCell ref="B39:B44"/>
    <mergeCell ref="G39:H39"/>
    <mergeCell ref="G43:G44"/>
    <mergeCell ref="H43:H44"/>
    <mergeCell ref="C44:F44"/>
    <mergeCell ref="C39:C43"/>
    <mergeCell ref="D39:D43"/>
    <mergeCell ref="E39:E43"/>
    <mergeCell ref="F39:F43"/>
    <mergeCell ref="E45:E68"/>
    <mergeCell ref="F45:F68"/>
    <mergeCell ref="A312:B312"/>
    <mergeCell ref="C312:F312"/>
    <mergeCell ref="A313:B313"/>
    <mergeCell ref="C313:F313"/>
    <mergeCell ref="A310:E310"/>
    <mergeCell ref="F310:H310"/>
    <mergeCell ref="A311:B311"/>
    <mergeCell ref="C311:F311"/>
    <mergeCell ref="B45:B69"/>
    <mergeCell ref="G45:H45"/>
    <mergeCell ref="G55:H55"/>
    <mergeCell ref="G59:H59"/>
    <mergeCell ref="G65:H65"/>
    <mergeCell ref="G68:G69"/>
    <mergeCell ref="H68:H69"/>
    <mergeCell ref="C69:F69"/>
    <mergeCell ref="C45:C68"/>
    <mergeCell ref="D45:D68"/>
    <mergeCell ref="C108:F108"/>
    <mergeCell ref="C70:C107"/>
    <mergeCell ref="D70:D107"/>
    <mergeCell ref="E70:E107"/>
    <mergeCell ref="E260:E278"/>
    <mergeCell ref="F260:F278"/>
    <mergeCell ref="A280:A285"/>
    <mergeCell ref="B280:B285"/>
    <mergeCell ref="C280:C284"/>
    <mergeCell ref="D280:D284"/>
    <mergeCell ref="A260:A279"/>
    <mergeCell ref="B260:B279"/>
    <mergeCell ref="G260:H260"/>
    <mergeCell ref="G270:H270"/>
    <mergeCell ref="G272:H272"/>
    <mergeCell ref="G278:G279"/>
    <mergeCell ref="H278:H279"/>
    <mergeCell ref="C279:F279"/>
    <mergeCell ref="C260:C278"/>
    <mergeCell ref="D260:D27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5</vt:i4>
      </vt:variant>
    </vt:vector>
  </HeadingPairs>
  <TitlesOfParts>
    <vt:vector size="5" baseType="lpstr">
      <vt:lpstr>6.2</vt:lpstr>
      <vt:lpstr>6.3</vt:lpstr>
      <vt:lpstr>6.4.1</vt:lpstr>
      <vt:lpstr>6.4.2</vt:lpstr>
      <vt:lpstr>6.4.3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2025-09-04T07:05:28Z</dcterms:modified>
</cp:coreProperties>
</file>